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jung\Downloads\Virus resp fran\Virus resp sem 7\"/>
    </mc:Choice>
  </mc:AlternateContent>
  <xr:revisionPtr revIDLastSave="0" documentId="13_ncr:1_{616BBB01-09C2-461A-BE19-27F9614E3513}" xr6:coauthVersionLast="47" xr6:coauthVersionMax="47" xr10:uidLastSave="{00000000-0000-0000-0000-000000000000}"/>
  <bookViews>
    <workbookView xWindow="-90" yWindow="0" windowWidth="9780" windowHeight="11370" tabRatio="730" firstSheet="3" activeTab="4" xr2:uid="{00000000-000D-0000-FFFF-FFFF00000000}"/>
  </bookViews>
  <sheets>
    <sheet name="graf &lt; 1 año" sheetId="11" r:id="rId1"/>
    <sheet name="graf. 1-4 años" sheetId="12" r:id="rId2"/>
    <sheet name="graf. 5-14 años" sheetId="13" r:id="rId3"/>
    <sheet name="gráf. 15-59 años" sheetId="14" r:id="rId4"/>
    <sheet name="Gráf &gt; 60 años" sheetId="15" r:id="rId5"/>
    <sheet name="Hoja2" sheetId="2" r:id="rId6"/>
  </sheets>
  <calcPr calcId="191029"/>
</workbook>
</file>

<file path=xl/calcChain.xml><?xml version="1.0" encoding="utf-8"?>
<calcChain xmlns="http://schemas.openxmlformats.org/spreadsheetml/2006/main">
  <c r="AL5" i="2" l="1"/>
  <c r="AI5" i="2"/>
  <c r="AF5" i="2"/>
  <c r="V5" i="2"/>
  <c r="O5" i="2"/>
  <c r="C5" i="2"/>
  <c r="B5" i="2"/>
  <c r="AT4" i="2"/>
  <c r="AM4" i="2"/>
  <c r="AL4" i="2"/>
  <c r="AK4" i="2"/>
  <c r="O4" i="2"/>
  <c r="AS4" i="2" s="1"/>
  <c r="N4" i="2"/>
  <c r="D4" i="2"/>
  <c r="AR4" i="2" s="1"/>
  <c r="C4" i="2"/>
  <c r="AQ4" i="2" s="1"/>
  <c r="B4" i="2"/>
  <c r="AP4" i="2" l="1"/>
  <c r="AN9" i="2"/>
  <c r="Z9" i="2"/>
  <c r="AT6" i="2"/>
  <c r="AI9" i="2"/>
  <c r="AH9" i="2"/>
  <c r="W9" i="2"/>
  <c r="AQ5" i="2"/>
  <c r="AP5" i="2"/>
  <c r="AS5" i="2"/>
  <c r="AG9" i="2"/>
  <c r="AE9" i="2"/>
  <c r="AB9" i="2"/>
  <c r="U9" i="2"/>
  <c r="T9" i="2"/>
  <c r="Q9" i="2"/>
  <c r="N9" i="2"/>
  <c r="L9" i="2"/>
  <c r="D9" i="2"/>
  <c r="E9" i="2"/>
  <c r="F9" i="2"/>
  <c r="G9" i="2"/>
  <c r="H9" i="2"/>
  <c r="I9" i="2"/>
  <c r="J9" i="2"/>
  <c r="K9" i="2"/>
  <c r="M9" i="2"/>
  <c r="R9" i="2"/>
  <c r="S9" i="2"/>
  <c r="V9" i="2"/>
  <c r="X9" i="2"/>
  <c r="AA9" i="2"/>
  <c r="AC9" i="2"/>
  <c r="AD9" i="2"/>
  <c r="AM9" i="2"/>
  <c r="AR5" i="2"/>
  <c r="AT5" i="2"/>
  <c r="AP6" i="2"/>
  <c r="AP7" i="2"/>
  <c r="AQ7" i="2"/>
  <c r="AS7" i="2"/>
  <c r="AP8" i="2"/>
  <c r="AQ8" i="2"/>
  <c r="AR8" i="2"/>
  <c r="AS8" i="2"/>
  <c r="AT8" i="2"/>
  <c r="AL9" i="2" l="1"/>
  <c r="AO9" i="2"/>
  <c r="AR7" i="2"/>
  <c r="AT7" i="2"/>
  <c r="Y9" i="2"/>
  <c r="AJ9" i="2"/>
  <c r="AS6" i="2"/>
  <c r="AR6" i="2"/>
  <c r="AQ6" i="2"/>
  <c r="C9" i="2"/>
  <c r="AF9" i="2"/>
  <c r="AK9" i="2"/>
  <c r="P9" i="2"/>
  <c r="O9" i="2"/>
  <c r="AP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DS9" i="2"/>
  <c r="DT9" i="2"/>
  <c r="DU9" i="2"/>
  <c r="DV9" i="2"/>
  <c r="DW9" i="2"/>
  <c r="DX9" i="2"/>
  <c r="DY9" i="2"/>
  <c r="AT9" i="2" l="1"/>
  <c r="AR9" i="2"/>
  <c r="AQ9" i="2"/>
  <c r="AS9" i="2"/>
  <c r="B9" i="2"/>
</calcChain>
</file>

<file path=xl/sharedStrings.xml><?xml version="1.0" encoding="utf-8"?>
<sst xmlns="http://schemas.openxmlformats.org/spreadsheetml/2006/main" count="56" uniqueCount="23">
  <si>
    <t>&lt; 1 año</t>
  </si>
  <si>
    <t>adenovirus</t>
  </si>
  <si>
    <t>total</t>
  </si>
  <si>
    <t>total&lt;1a</t>
  </si>
  <si>
    <t>parainfluenza</t>
  </si>
  <si>
    <t>sin edad</t>
  </si>
  <si>
    <t>semana</t>
  </si>
  <si>
    <t>VRS</t>
  </si>
  <si>
    <t>influenza A</t>
  </si>
  <si>
    <t>influenza B</t>
  </si>
  <si>
    <t>&lt;1año</t>
  </si>
  <si>
    <t>metaneumovirus</t>
  </si>
  <si>
    <t>1 -4 años</t>
  </si>
  <si>
    <t>5-14 años</t>
  </si>
  <si>
    <t>15-59 años</t>
  </si>
  <si>
    <t>1-4 años</t>
  </si>
  <si>
    <t>total 1-4</t>
  </si>
  <si>
    <t>total 5-14 años</t>
  </si>
  <si>
    <t>total 15-59 años</t>
  </si>
  <si>
    <t>total &gt;60 años</t>
  </si>
  <si>
    <r>
      <rPr>
        <sz val="10"/>
        <rFont val="Aptos Narrow"/>
        <family val="2"/>
      </rPr>
      <t>≥</t>
    </r>
    <r>
      <rPr>
        <sz val="10"/>
        <rFont val="Arial"/>
        <family val="2"/>
      </rPr>
      <t>60 años</t>
    </r>
  </si>
  <si>
    <t>rino/enterovirus</t>
  </si>
  <si>
    <t>SARS-CoV-2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</si>
</sst>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Fill="1" applyBorder="1" applyAlignment="1">
      <alignment horizontal="right"/>
    </xf>
    <xf numFmtId="0" fontId="0" fillId="0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1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5" Type="http://schemas.openxmlformats.org/officeDocument/2006/relationships/chartsheet" Target="chartsheets/sheet5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664822585464935"/>
          <c:y val="0.39697222334317578"/>
          <c:w val="0.39866369710467708"/>
          <c:h val="0.32137030995106036"/>
        </c:manualLayout>
      </c:layout>
      <c:pie3DChart>
        <c:varyColors val="1"/>
        <c:ser>
          <c:idx val="0"/>
          <c:order val="0"/>
          <c:tx>
            <c:strRef>
              <c:f>Hoja2!$B$3:$G$3</c:f>
              <c:strCache>
                <c:ptCount val="6"/>
                <c:pt idx="0">
                  <c:v>&lt; 1 año</c:v>
                </c:pt>
                <c:pt idx="1">
                  <c:v>1 -4 años</c:v>
                </c:pt>
                <c:pt idx="2">
                  <c:v>5-14 años</c:v>
                </c:pt>
                <c:pt idx="3">
                  <c:v>15-59 años</c:v>
                </c:pt>
                <c:pt idx="4">
                  <c:v>≥60 años</c:v>
                </c:pt>
                <c:pt idx="5">
                  <c:v>&lt; 1 año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42-4F5F-893D-7D29E921622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E42-4F5F-893D-7D29E921622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E42-4F5F-893D-7D29E9216223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E42-4F5F-893D-7D29E9216223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E42-4F5F-893D-7D29E9216223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E42-4F5F-893D-7D29E9216223}"/>
              </c:ext>
            </c:extLst>
          </c:dPt>
          <c:dPt>
            <c:idx val="6"/>
            <c:bubble3D val="0"/>
            <c:spPr>
              <a:solidFill>
                <a:srgbClr val="EA1E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E42-4F5F-893D-7D29E9216223}"/>
              </c:ext>
            </c:extLst>
          </c:dPt>
          <c:dPt>
            <c:idx val="7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491-46C6-8C5D-C65BA154C515}"/>
              </c:ext>
            </c:extLst>
          </c:dPt>
          <c:dLbls>
            <c:dLbl>
              <c:idx val="0"/>
              <c:layout>
                <c:manualLayout>
                  <c:x val="-1.8248898283079128E-3"/>
                  <c:y val="-1.44300208726323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42-4F5F-893D-7D29E9216223}"/>
                </c:ext>
              </c:extLst>
            </c:dLbl>
            <c:dLbl>
              <c:idx val="1"/>
              <c:layout>
                <c:manualLayout>
                  <c:x val="5.1939340915718871E-3"/>
                  <c:y val="-5.78252641046174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2-4F5F-893D-7D29E9216223}"/>
                </c:ext>
              </c:extLst>
            </c:dLbl>
            <c:dLbl>
              <c:idx val="2"/>
              <c:layout>
                <c:manualLayout>
                  <c:x val="5.6249635462233888E-4"/>
                  <c:y val="-3.16639489389173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2-4F5F-893D-7D29E9216223}"/>
                </c:ext>
              </c:extLst>
            </c:dLbl>
            <c:dLbl>
              <c:idx val="3"/>
              <c:layout>
                <c:manualLayout>
                  <c:x val="-2.1853601633129191E-3"/>
                  <c:y val="-9.952091561786289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42-4F5F-893D-7D29E9216223}"/>
                </c:ext>
              </c:extLst>
            </c:dLbl>
            <c:dLbl>
              <c:idx val="4"/>
              <c:layout>
                <c:manualLayout>
                  <c:x val="-7.0124234470691164E-3"/>
                  <c:y val="2.38393053595657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42-4F5F-893D-7D29E9216223}"/>
                </c:ext>
              </c:extLst>
            </c:dLbl>
            <c:dLbl>
              <c:idx val="5"/>
              <c:layout>
                <c:manualLayout>
                  <c:x val="-8.3325750947797657E-3"/>
                  <c:y val="1.614813833356731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42-4F5F-893D-7D29E9216223}"/>
                </c:ext>
              </c:extLst>
            </c:dLbl>
            <c:dLbl>
              <c:idx val="6"/>
              <c:layout>
                <c:manualLayout>
                  <c:x val="-1.0940810990467842E-2"/>
                  <c:y val="1.64318222162764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42-4F5F-893D-7D29E9216223}"/>
                </c:ext>
              </c:extLst>
            </c:dLbl>
            <c:dLbl>
              <c:idx val="7"/>
              <c:layout>
                <c:manualLayout>
                  <c:x val="-1.8279986379302903E-2"/>
                  <c:y val="-8.638433878659555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91-46C6-8C5D-C65BA154C51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(Hoja2!$D$2,Hoja2!$I$2,Hoja2!$N$2,Hoja2!$S$2,Hoja2!$Y$2,Hoja2!$AC$2,Hoja2!$AH$2,Hoja2!$AM$2)</c:f>
              <c:strCache>
                <c:ptCount val="8"/>
                <c:pt idx="0">
                  <c:v>adenovirus</c:v>
                </c:pt>
                <c:pt idx="1">
                  <c:v>VRS</c:v>
                </c:pt>
                <c:pt idx="2">
                  <c:v>influenza A</c:v>
                </c:pt>
                <c:pt idx="3">
                  <c:v>influenza B</c:v>
                </c:pt>
                <c:pt idx="4">
                  <c:v>parainfluenza</c:v>
                </c:pt>
                <c:pt idx="5">
                  <c:v>metaneumovirus</c:v>
                </c:pt>
                <c:pt idx="6">
                  <c:v>SARS-CoV-2</c:v>
                </c:pt>
                <c:pt idx="7">
                  <c:v>rino/enterovirus</c:v>
                </c:pt>
              </c:strCache>
            </c:strRef>
          </c:cat>
          <c:val>
            <c:numRef>
              <c:f>(Hoja2!$B$9,Hoja2!$G$9,Hoja2!$L$9,Hoja2!$Q$9,Hoja2!$V$9,Hoja2!$AA$9,Hoja2!$AF$9,Hoja2!$AK$9)</c:f>
              <c:numCache>
                <c:formatCode>General</c:formatCode>
                <c:ptCount val="8"/>
                <c:pt idx="0">
                  <c:v>16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18</c:v>
                </c:pt>
                <c:pt idx="5">
                  <c:v>2</c:v>
                </c:pt>
                <c:pt idx="6">
                  <c:v>14</c:v>
                </c:pt>
                <c:pt idx="7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42-4F5F-893D-7D29E9216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848468941382327"/>
          <c:y val="0.39151725272796167"/>
          <c:w val="0.2021417322834646"/>
          <c:h val="0.367327074223273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275946993618"/>
          <c:y val="0.25285752085083513"/>
          <c:w val="0.44988864142538976"/>
          <c:h val="0.4110929853181076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13-42DF-9F48-7376A58B44C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13-42DF-9F48-7376A58B44CE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13-42DF-9F48-7376A58B44CE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13-42DF-9F48-7376A58B44CE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C13-42DF-9F48-7376A58B44CE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C13-42DF-9F48-7376A58B44CE}"/>
              </c:ext>
            </c:extLst>
          </c:dPt>
          <c:dPt>
            <c:idx val="6"/>
            <c:bubble3D val="0"/>
            <c:spPr>
              <a:solidFill>
                <a:srgbClr val="EA1E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C13-42DF-9F48-7376A58B44CE}"/>
              </c:ext>
            </c:extLst>
          </c:dPt>
          <c:dPt>
            <c:idx val="7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30B-43D8-B2DC-F5FFDDD10202}"/>
              </c:ext>
            </c:extLst>
          </c:dPt>
          <c:dLbls>
            <c:dLbl>
              <c:idx val="0"/>
              <c:layout>
                <c:manualLayout>
                  <c:x val="1.5267997296272729E-2"/>
                  <c:y val="-1.58565410097958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13-42DF-9F48-7376A58B44CE}"/>
                </c:ext>
              </c:extLst>
            </c:dLbl>
            <c:dLbl>
              <c:idx val="1"/>
              <c:layout>
                <c:manualLayout>
                  <c:x val="8.8561980105096791E-3"/>
                  <c:y val="-6.38771634198315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3-42DF-9F48-7376A58B44CE}"/>
                </c:ext>
              </c:extLst>
            </c:dLbl>
            <c:dLbl>
              <c:idx val="2"/>
              <c:layout>
                <c:manualLayout>
                  <c:x val="8.0571259080867864E-3"/>
                  <c:y val="-4.05665039185442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13-42DF-9F48-7376A58B44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13-42DF-9F48-7376A58B44CE}"/>
                </c:ext>
              </c:extLst>
            </c:dLbl>
            <c:dLbl>
              <c:idx val="4"/>
              <c:layout>
                <c:manualLayout>
                  <c:x val="-5.8155533285973371E-3"/>
                  <c:y val="1.4656450192112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13-42DF-9F48-7376A58B44CE}"/>
                </c:ext>
              </c:extLst>
            </c:dLbl>
            <c:dLbl>
              <c:idx val="5"/>
              <c:layout>
                <c:manualLayout>
                  <c:x val="-1.0372559358393683E-2"/>
                  <c:y val="9.195891100467663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13-42DF-9F48-7376A58B44CE}"/>
                </c:ext>
              </c:extLst>
            </c:dLbl>
            <c:dLbl>
              <c:idx val="6"/>
              <c:layout>
                <c:manualLayout>
                  <c:x val="-1.1424669018253996E-2"/>
                  <c:y val="1.66317176469295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13-42DF-9F48-7376A58B44CE}"/>
                </c:ext>
              </c:extLst>
            </c:dLbl>
            <c:dLbl>
              <c:idx val="7"/>
              <c:layout>
                <c:manualLayout>
                  <c:x val="-7.0490531712060038E-3"/>
                  <c:y val="3.54070552572060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30B-43D8-B2DC-F5FFDDD10202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(Hoja2!$D$2,Hoja2!$I$2,Hoja2!$N$2,Hoja2!$S$2,Hoja2!$Y$2,Hoja2!$AC$2,Hoja2!$AH$2,Hoja2!$AM$2)</c:f>
              <c:strCache>
                <c:ptCount val="8"/>
                <c:pt idx="0">
                  <c:v>adenovirus</c:v>
                </c:pt>
                <c:pt idx="1">
                  <c:v>VRS</c:v>
                </c:pt>
                <c:pt idx="2">
                  <c:v>influenza A</c:v>
                </c:pt>
                <c:pt idx="3">
                  <c:v>influenza B</c:v>
                </c:pt>
                <c:pt idx="4">
                  <c:v>parainfluenza</c:v>
                </c:pt>
                <c:pt idx="5">
                  <c:v>metaneumovirus</c:v>
                </c:pt>
                <c:pt idx="6">
                  <c:v>SARS-CoV-2</c:v>
                </c:pt>
                <c:pt idx="7">
                  <c:v>rino/enterovirus</c:v>
                </c:pt>
              </c:strCache>
            </c:strRef>
          </c:cat>
          <c:val>
            <c:numRef>
              <c:f>(Hoja2!$C$9,Hoja2!$H$9,Hoja2!$M$9,Hoja2!$R$9,Hoja2!$W$9,Hoja2!$AB$9,Hoja2!$AG$9,Hoja2!$AL$9)</c:f>
              <c:numCache>
                <c:formatCode>General</c:formatCode>
                <c:ptCount val="8"/>
                <c:pt idx="0">
                  <c:v>51</c:v>
                </c:pt>
                <c:pt idx="1">
                  <c:v>7</c:v>
                </c:pt>
                <c:pt idx="2">
                  <c:v>19</c:v>
                </c:pt>
                <c:pt idx="3">
                  <c:v>0</c:v>
                </c:pt>
                <c:pt idx="4">
                  <c:v>31</c:v>
                </c:pt>
                <c:pt idx="5">
                  <c:v>4</c:v>
                </c:pt>
                <c:pt idx="6">
                  <c:v>15</c:v>
                </c:pt>
                <c:pt idx="7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C13-42DF-9F48-7376A58B4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75941021279156"/>
          <c:y val="0.2626278539482782"/>
          <c:w val="0.47884187082405344"/>
          <c:h val="0.386623164763458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45-4045-9918-653AA8E0985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45-4045-9918-653AA8E09851}"/>
              </c:ext>
            </c:extLst>
          </c:dPt>
          <c:dPt>
            <c:idx val="2"/>
            <c:bubble3D val="0"/>
            <c:explosion val="1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45-4045-9918-653AA8E09851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F45-4045-9918-653AA8E09851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F45-4045-9918-653AA8E09851}"/>
              </c:ext>
            </c:extLst>
          </c:dPt>
          <c:dPt>
            <c:idx val="5"/>
            <c:bubble3D val="0"/>
            <c:explosion val="7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F45-4045-9918-653AA8E09851}"/>
              </c:ext>
            </c:extLst>
          </c:dPt>
          <c:dPt>
            <c:idx val="6"/>
            <c:bubble3D val="0"/>
            <c:explosion val="10"/>
            <c:spPr>
              <a:solidFill>
                <a:srgbClr val="EA1E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F45-4045-9918-653AA8E09851}"/>
              </c:ext>
            </c:extLst>
          </c:dPt>
          <c:dPt>
            <c:idx val="7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E18-491D-B884-93AD16F32086}"/>
              </c:ext>
            </c:extLst>
          </c:dPt>
          <c:dLbls>
            <c:dLbl>
              <c:idx val="0"/>
              <c:layout>
                <c:manualLayout>
                  <c:x val="3.3578736270790262E-3"/>
                  <c:y val="3.09482021719703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5-4045-9918-653AA8E09851}"/>
                </c:ext>
              </c:extLst>
            </c:dLbl>
            <c:dLbl>
              <c:idx val="1"/>
              <c:layout>
                <c:manualLayout>
                  <c:x val="-5.2599658003198155E-5"/>
                  <c:y val="1.65819498309524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45-4045-9918-653AA8E09851}"/>
                </c:ext>
              </c:extLst>
            </c:dLbl>
            <c:dLbl>
              <c:idx val="2"/>
              <c:layout>
                <c:manualLayout>
                  <c:x val="-1.5620642179496828E-2"/>
                  <c:y val="1.086911939625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45-4045-9918-653AA8E09851}"/>
                </c:ext>
              </c:extLst>
            </c:dLbl>
            <c:dLbl>
              <c:idx val="3"/>
              <c:layout>
                <c:manualLayout>
                  <c:x val="-9.6238151679472715E-3"/>
                  <c:y val="2.83397550470901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45-4045-9918-653AA8E09851}"/>
                </c:ext>
              </c:extLst>
            </c:dLbl>
            <c:dLbl>
              <c:idx val="4"/>
              <c:layout>
                <c:manualLayout>
                  <c:x val="-1.1536625322442311E-2"/>
                  <c:y val="1.98123928941217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45-4045-9918-653AA8E0985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F45-4045-9918-653AA8E09851}"/>
                </c:ext>
              </c:extLst>
            </c:dLbl>
            <c:dLbl>
              <c:idx val="6"/>
              <c:layout>
                <c:manualLayout>
                  <c:x val="-1.0378384348205802E-2"/>
                  <c:y val="-5.1657041946537197E-2"/>
                </c:manualLayout>
              </c:layout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258169606461359E-2"/>
                      <c:h val="4.09571964176096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0F45-4045-9918-653AA8E09851}"/>
                </c:ext>
              </c:extLst>
            </c:dLbl>
            <c:dLbl>
              <c:idx val="7"/>
              <c:layout>
                <c:manualLayout>
                  <c:x val="2.8661396371217746E-2"/>
                  <c:y val="-1.05296685686553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E18-491D-B884-93AD16F32086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(Hoja2!$D$2,Hoja2!$I$2,Hoja2!$N$2,Hoja2!$S$2,Hoja2!$Y$2,Hoja2!$AC$2,Hoja2!$AH$2,Hoja2!$AM$2)</c:f>
              <c:strCache>
                <c:ptCount val="8"/>
                <c:pt idx="0">
                  <c:v>adenovirus</c:v>
                </c:pt>
                <c:pt idx="1">
                  <c:v>VRS</c:v>
                </c:pt>
                <c:pt idx="2">
                  <c:v>influenza A</c:v>
                </c:pt>
                <c:pt idx="3">
                  <c:v>influenza B</c:v>
                </c:pt>
                <c:pt idx="4">
                  <c:v>parainfluenza</c:v>
                </c:pt>
                <c:pt idx="5">
                  <c:v>metaneumovirus</c:v>
                </c:pt>
                <c:pt idx="6">
                  <c:v>SARS-CoV-2</c:v>
                </c:pt>
                <c:pt idx="7">
                  <c:v>rino/enterovirus</c:v>
                </c:pt>
              </c:strCache>
            </c:strRef>
          </c:cat>
          <c:val>
            <c:numRef>
              <c:f>(Hoja2!$D$9,Hoja2!$I$9,Hoja2!$N$9,Hoja2!$S$9,Hoja2!$X$9,Hoja2!$AC$9,Hoja2!$AH$9,Hoja2!$AM$9)</c:f>
              <c:numCache>
                <c:formatCode>General</c:formatCode>
                <c:ptCount val="8"/>
                <c:pt idx="0">
                  <c:v>13</c:v>
                </c:pt>
                <c:pt idx="1">
                  <c:v>1</c:v>
                </c:pt>
                <c:pt idx="2">
                  <c:v>17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8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F45-4045-9918-653AA8E09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7593662595756"/>
          <c:y val="0.26698689077209609"/>
          <c:w val="0.47884187082405344"/>
          <c:h val="0.386623164763458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FF0-4937-821F-2569A83147B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FF0-4937-821F-2569A83147BF}"/>
              </c:ext>
            </c:extLst>
          </c:dPt>
          <c:dPt>
            <c:idx val="2"/>
            <c:bubble3D val="0"/>
            <c:explosion val="1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FF0-4937-821F-2569A83147BF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FF0-4937-821F-2569A83147BF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FF0-4937-821F-2569A83147BF}"/>
              </c:ext>
            </c:extLst>
          </c:dPt>
          <c:dPt>
            <c:idx val="5"/>
            <c:bubble3D val="0"/>
            <c:explosion val="7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FF0-4937-821F-2569A83147BF}"/>
              </c:ext>
            </c:extLst>
          </c:dPt>
          <c:dPt>
            <c:idx val="6"/>
            <c:bubble3D val="0"/>
            <c:explosion val="10"/>
            <c:spPr>
              <a:solidFill>
                <a:srgbClr val="EA1E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FF0-4937-821F-2569A83147BF}"/>
              </c:ext>
            </c:extLst>
          </c:dPt>
          <c:dLbls>
            <c:dLbl>
              <c:idx val="0"/>
              <c:layout>
                <c:manualLayout>
                  <c:x val="-2.5603160220073859E-3"/>
                  <c:y val="-1.482102721115403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F0-4937-821F-2569A83147BF}"/>
                </c:ext>
              </c:extLst>
            </c:dLbl>
            <c:dLbl>
              <c:idx val="2"/>
              <c:layout>
                <c:manualLayout>
                  <c:x val="-1.5620642179496828E-2"/>
                  <c:y val="1.086911939625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F0-4937-821F-2569A83147BF}"/>
                </c:ext>
              </c:extLst>
            </c:dLbl>
            <c:dLbl>
              <c:idx val="3"/>
              <c:layout>
                <c:manualLayout>
                  <c:x val="-2.5898836702934608E-2"/>
                  <c:y val="-6.465182521748964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F0-4937-821F-2569A83147BF}"/>
                </c:ext>
              </c:extLst>
            </c:dLbl>
            <c:dLbl>
              <c:idx val="4"/>
              <c:layout>
                <c:manualLayout>
                  <c:x val="-1.745481292088006E-2"/>
                  <c:y val="-1.283400048117641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F0-4937-821F-2569A83147BF}"/>
                </c:ext>
              </c:extLst>
            </c:dLbl>
            <c:dLbl>
              <c:idx val="5"/>
              <c:layout>
                <c:manualLayout>
                  <c:x val="-3.9650705650915814E-3"/>
                  <c:y val="-2.31614267162903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F0-4937-821F-2569A83147BF}"/>
                </c:ext>
              </c:extLst>
            </c:dLbl>
            <c:dLbl>
              <c:idx val="6"/>
              <c:layout>
                <c:manualLayout>
                  <c:x val="-1.5011373113101491E-3"/>
                  <c:y val="-8.1300847300227533E-3"/>
                </c:manualLayout>
              </c:layout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258169606461359E-2"/>
                      <c:h val="4.09571964176096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EFF0-4937-821F-2569A83147BF}"/>
                </c:ext>
              </c:extLst>
            </c:dLbl>
            <c:dLbl>
              <c:idx val="7"/>
              <c:layout>
                <c:manualLayout>
                  <c:x val="-3.495914235646002E-2"/>
                  <c:y val="-1.92476170225837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F0-4937-821F-2569A83147BF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(Hoja2!$D$2,Hoja2!$I$2,Hoja2!$N$2,Hoja2!$S$2,Hoja2!$Y$2,Hoja2!$AC$2,Hoja2!$AH$2,Hoja2!$AM$2)</c:f>
              <c:strCache>
                <c:ptCount val="8"/>
                <c:pt idx="0">
                  <c:v>adenovirus</c:v>
                </c:pt>
                <c:pt idx="1">
                  <c:v>VRS</c:v>
                </c:pt>
                <c:pt idx="2">
                  <c:v>influenza A</c:v>
                </c:pt>
                <c:pt idx="3">
                  <c:v>influenza B</c:v>
                </c:pt>
                <c:pt idx="4">
                  <c:v>parainfluenza</c:v>
                </c:pt>
                <c:pt idx="5">
                  <c:v>metaneumovirus</c:v>
                </c:pt>
                <c:pt idx="6">
                  <c:v>SARS-CoV-2</c:v>
                </c:pt>
                <c:pt idx="7">
                  <c:v>rino/enterovirus</c:v>
                </c:pt>
              </c:strCache>
            </c:strRef>
          </c:cat>
          <c:val>
            <c:numRef>
              <c:f>(Hoja2!$E$9,Hoja2!$J$9,Hoja2!$O$9,Hoja2!$T$9,Hoja2!$AN$9)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90</c:v>
                </c:pt>
                <c:pt idx="3">
                  <c:v>10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FF0-4937-821F-2569A8314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7593662595756"/>
          <c:y val="0.26698689077209609"/>
          <c:w val="0.47884187082405344"/>
          <c:h val="0.386623164763458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1F-4F3D-8014-14D05273BF4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1F-4F3D-8014-14D05273BF4D}"/>
              </c:ext>
            </c:extLst>
          </c:dPt>
          <c:dPt>
            <c:idx val="2"/>
            <c:bubble3D val="0"/>
            <c:explosion val="1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1F-4F3D-8014-14D05273BF4D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61F-4F3D-8014-14D05273BF4D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61F-4F3D-8014-14D05273BF4D}"/>
              </c:ext>
            </c:extLst>
          </c:dPt>
          <c:dPt>
            <c:idx val="5"/>
            <c:bubble3D val="0"/>
            <c:explosion val="7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61F-4F3D-8014-14D05273BF4D}"/>
              </c:ext>
            </c:extLst>
          </c:dPt>
          <c:dPt>
            <c:idx val="6"/>
            <c:bubble3D val="0"/>
            <c:explosion val="10"/>
            <c:spPr>
              <a:solidFill>
                <a:srgbClr val="EA1E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61F-4F3D-8014-14D05273BF4D}"/>
              </c:ext>
            </c:extLst>
          </c:dPt>
          <c:dPt>
            <c:idx val="7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61F-4F3D-8014-14D05273BF4D}"/>
              </c:ext>
            </c:extLst>
          </c:dPt>
          <c:dLbls>
            <c:dLbl>
              <c:idx val="0"/>
              <c:layout>
                <c:manualLayout>
                  <c:x val="4.438642236814728E-3"/>
                  <c:y val="1.947551929712742E-3"/>
                </c:manualLayout>
              </c:layout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47780131332551E-2"/>
                      <c:h val="3.81410244859370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61F-4F3D-8014-14D05273BF4D}"/>
                </c:ext>
              </c:extLst>
            </c:dLbl>
            <c:dLbl>
              <c:idx val="1"/>
              <c:layout>
                <c:manualLayout>
                  <c:x val="-1.7018406734806622E-2"/>
                  <c:y val="-2.85267405049442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1F-4F3D-8014-14D05273BF4D}"/>
                </c:ext>
              </c:extLst>
            </c:dLbl>
            <c:dLbl>
              <c:idx val="2"/>
              <c:layout>
                <c:manualLayout>
                  <c:x val="5.0930215923052349E-3"/>
                  <c:y val="-2.836164864642695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1F-4F3D-8014-14D05273BF4D}"/>
                </c:ext>
              </c:extLst>
            </c:dLbl>
            <c:dLbl>
              <c:idx val="3"/>
              <c:layout>
                <c:manualLayout>
                  <c:x val="-1.2582909992490423E-2"/>
                  <c:y val="2.84066112939649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1F-4F3D-8014-14D05273BF4D}"/>
                </c:ext>
              </c:extLst>
            </c:dLbl>
            <c:dLbl>
              <c:idx val="4"/>
              <c:layout>
                <c:manualLayout>
                  <c:x val="-7.0979830856276373E-3"/>
                  <c:y val="1.114043979990592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1F-4F3D-8014-14D05273BF4D}"/>
                </c:ext>
              </c:extLst>
            </c:dLbl>
            <c:dLbl>
              <c:idx val="5"/>
              <c:layout>
                <c:manualLayout>
                  <c:x val="-1.005975740548484E-3"/>
                  <c:y val="-1.366555581469142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1F-4F3D-8014-14D05273BF4D}"/>
                </c:ext>
              </c:extLst>
            </c:dLbl>
            <c:dLbl>
              <c:idx val="6"/>
              <c:layout>
                <c:manualLayout>
                  <c:x val="-1.5011373113101491E-3"/>
                  <c:y val="-8.1300847300227533E-3"/>
                </c:manualLayout>
              </c:layout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258169606461359E-2"/>
                      <c:h val="4.09571964176096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61F-4F3D-8014-14D05273BF4D}"/>
                </c:ext>
              </c:extLst>
            </c:dLbl>
            <c:dLbl>
              <c:idx val="7"/>
              <c:layout>
                <c:manualLayout>
                  <c:x val="-3.495914235646002E-2"/>
                  <c:y val="-1.92476170225837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1F-4F3D-8014-14D05273BF4D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(Hoja2!$D$2,Hoja2!$I$2,Hoja2!$N$2,Hoja2!$S$2,Hoja2!$Y$2,Hoja2!$AC$2,Hoja2!$AH$2,Hoja2!$AM$2)</c:f>
              <c:strCache>
                <c:ptCount val="8"/>
                <c:pt idx="0">
                  <c:v>adenovirus</c:v>
                </c:pt>
                <c:pt idx="1">
                  <c:v>VRS</c:v>
                </c:pt>
                <c:pt idx="2">
                  <c:v>influenza A</c:v>
                </c:pt>
                <c:pt idx="3">
                  <c:v>influenza B</c:v>
                </c:pt>
                <c:pt idx="4">
                  <c:v>parainfluenza</c:v>
                </c:pt>
                <c:pt idx="5">
                  <c:v>metaneumovirus</c:v>
                </c:pt>
                <c:pt idx="6">
                  <c:v>SARS-CoV-2</c:v>
                </c:pt>
                <c:pt idx="7">
                  <c:v>rino/enterovirus</c:v>
                </c:pt>
              </c:strCache>
            </c:strRef>
          </c:cat>
          <c:val>
            <c:numRef>
              <c:f>(Hoja2!$F$9,Hoja2!$K$9,Hoja2!$P$9,Hoja2!$U$9,Hoja2!$Z$9,Hoja2!$AE$9,Hoja2!$AJ$9,Hoja2!$AO$9)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21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15</c:v>
                </c:pt>
                <c:pt idx="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61F-4F3D-8014-14D05273B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0" workbookViewId="0"/>
  </sheetViews>
  <pageMargins left="0.75" right="0.75" top="1" bottom="1" header="0" footer="0"/>
  <pageSetup orientation="landscape" horizontalDpi="360" verticalDpi="36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30" workbookViewId="0"/>
  </sheetViews>
  <pageMargins left="0.75" right="0.75" top="1" bottom="1" header="0" footer="0"/>
  <pageSetup orientation="landscape" horizontalDpi="360" verticalDpi="196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85" workbookViewId="0"/>
  </sheetViews>
  <pageMargins left="0.75" right="0.75" top="1" bottom="1" header="0" footer="0"/>
  <pageSetup orientation="landscape" horizontalDpi="360" verticalDpi="196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9B4CCBC-6C0D-4670-80E3-5B7E1EE16FF8}">
  <sheetPr/>
  <sheetViews>
    <sheetView zoomScale="85" workbookViewId="0"/>
  </sheetViews>
  <pageMargins left="0.75" right="0.75" top="1" bottom="1" header="0" footer="0"/>
  <pageSetup orientation="landscape" horizontalDpi="360" verticalDpi="196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548FB80-1DA6-4BDA-9FB1-6B9D004F5BD0}">
  <sheetPr/>
  <sheetViews>
    <sheetView tabSelected="1" zoomScale="85" workbookViewId="0"/>
  </sheetViews>
  <pageMargins left="0.75" right="0.75" top="1" bottom="1" header="0" footer="0"/>
  <pageSetup orientation="landscape" horizontalDpi="360" verticalDpi="196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494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0.04042</cdr:x>
      <cdr:y>0.77875</cdr:y>
    </cdr:from>
    <cdr:to>
      <cdr:x>0.68067</cdr:x>
      <cdr:y>0.84275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923" y="4537822"/>
          <a:ext cx="5495718" cy="37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virus identificados = 72</a:t>
          </a:r>
        </a:p>
        <a:p xmlns:a="http://schemas.openxmlformats.org/drawingml/2006/main"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0.2655</cdr:x>
      <cdr:y>0.02675</cdr:y>
    </cdr:from>
    <cdr:to>
      <cdr:x>0.84725</cdr:x>
      <cdr:y>0.0355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6853" y="154729"/>
          <a:ext cx="5125655" cy="467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0.15925</cdr:x>
      <cdr:y>0.246</cdr:y>
    </cdr:from>
    <cdr:to>
      <cdr:x>0.17225</cdr:x>
      <cdr:y>0.293</cdr:y>
    </cdr:to>
    <cdr:sp macro="" textlink="">
      <cdr:nvSpPr>
        <cdr:cNvPr id="358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06539" y="1338551"/>
          <a:ext cx="104780" cy="26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0.14525</cdr:x>
      <cdr:y>0.196</cdr:y>
    </cdr:from>
    <cdr:to>
      <cdr:x>0.23604</cdr:x>
      <cdr:y>0.23114</cdr:y>
    </cdr:to>
    <cdr:sp macro="" textlink="">
      <cdr:nvSpPr>
        <cdr:cNvPr id="358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6783" y="1142104"/>
          <a:ext cx="779316" cy="2047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≥ 60 </a:t>
          </a: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años: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0.24075</cdr:x>
      <cdr:y>0.026</cdr:y>
    </cdr:from>
    <cdr:to>
      <cdr:x>0.93</cdr:x>
      <cdr:y>0.27225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9243" y="151809"/>
          <a:ext cx="5895466" cy="14378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625" b="1" i="0" u="none" strike="noStrike" baseline="0">
              <a:solidFill>
                <a:srgbClr val="000000"/>
              </a:solidFill>
              <a:latin typeface="Arial"/>
              <a:cs typeface="Arial"/>
            </a:rPr>
            <a:t>Virus respiratorios identificados según grupo etario</a:t>
          </a:r>
        </a:p>
        <a:p xmlns:a="http://schemas.openxmlformats.org/drawingml/2006/main">
          <a:pPr algn="ctr" rtl="0">
            <a:defRPr sz="1000"/>
          </a:pPr>
          <a:r>
            <a:rPr lang="es-ES" sz="1625" b="1" i="0" u="none" strike="noStrike" baseline="0">
              <a:solidFill>
                <a:srgbClr val="000000"/>
              </a:solidFill>
              <a:latin typeface="Arial"/>
              <a:cs typeface="Arial"/>
            </a:rPr>
            <a:t>Red de Vigilancia Metropolitana</a:t>
          </a:r>
        </a:p>
        <a:p xmlns:a="http://schemas.openxmlformats.org/drawingml/2006/main">
          <a:pPr algn="ctr" rtl="0">
            <a:defRPr sz="1000"/>
          </a:pPr>
          <a:r>
            <a:rPr lang="es-ES" sz="1625" b="1" i="0" u="none" strike="noStrike" baseline="0">
              <a:solidFill>
                <a:srgbClr val="000000"/>
              </a:solidFill>
              <a:latin typeface="Arial"/>
              <a:cs typeface="Arial"/>
            </a:rPr>
            <a:t>Santiago, febrero 2026</a:t>
          </a:r>
        </a:p>
      </cdr:txBody>
    </cdr:sp>
  </cdr:relSizeAnchor>
  <cdr:relSizeAnchor xmlns:cdr="http://schemas.openxmlformats.org/drawingml/2006/chartDrawing">
    <cdr:from>
      <cdr:x>0.05896</cdr:x>
      <cdr:y>0.8532</cdr:y>
    </cdr:from>
    <cdr:to>
      <cdr:x>0.44371</cdr:x>
      <cdr:y>0.9767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505434" y="4963881"/>
          <a:ext cx="3298269" cy="7185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virus identificados = 113</a:t>
          </a:r>
        </a:p>
      </cdr:txBody>
    </cdr:sp>
  </cdr:relSizeAnchor>
  <cdr:relSizeAnchor xmlns:cdr="http://schemas.openxmlformats.org/drawingml/2006/chartDrawing">
    <cdr:from>
      <cdr:x>0.08225</cdr:x>
      <cdr:y>0.2645</cdr:y>
    </cdr:from>
    <cdr:to>
      <cdr:x>0.24947</cdr:x>
      <cdr:y>0.30088</cdr:y>
    </cdr:to>
    <cdr:sp macro="" textlink="">
      <cdr:nvSpPr>
        <cdr:cNvPr id="1843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872" y="1541850"/>
          <a:ext cx="1435073" cy="212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50" b="1" i="0" u="none" strike="noStrike" baseline="0">
              <a:solidFill>
                <a:srgbClr val="000000"/>
              </a:solidFill>
              <a:latin typeface="Arial"/>
              <a:cs typeface="Arial"/>
            </a:rPr>
            <a:t>Menores de 1 año: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7385" cy="583223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0.2175</cdr:x>
      <cdr:y>0.015</cdr:y>
    </cdr:from>
    <cdr:to>
      <cdr:x>0.9045</cdr:x>
      <cdr:y>0.03375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60375" y="87582"/>
          <a:ext cx="5876221" cy="1094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0.05175</cdr:x>
      <cdr:y>0.7635</cdr:y>
    </cdr:from>
    <cdr:to>
      <cdr:x>0.71</cdr:x>
      <cdr:y>0.86425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641" y="4457943"/>
          <a:ext cx="5630309" cy="5882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 virus identificados = 247</a:t>
          </a:r>
        </a:p>
      </cdr:txBody>
    </cdr:sp>
  </cdr:relSizeAnchor>
  <cdr:relSizeAnchor xmlns:cdr="http://schemas.openxmlformats.org/drawingml/2006/chartDrawing">
    <cdr:from>
      <cdr:x>0.11</cdr:x>
      <cdr:y>0.13625</cdr:y>
    </cdr:from>
    <cdr:to>
      <cdr:x>0.20975</cdr:x>
      <cdr:y>0.17264</cdr:y>
    </cdr:to>
    <cdr:sp macro="" textlink="">
      <cdr:nvSpPr>
        <cdr:cNvPr id="327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4208" y="793937"/>
          <a:ext cx="856260" cy="212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50" b="1" i="0" u="sng" strike="noStrike" baseline="0">
              <a:solidFill>
                <a:srgbClr val="000000"/>
              </a:solidFill>
              <a:latin typeface="Arial"/>
              <a:cs typeface="Arial"/>
            </a:rPr>
            <a:t>1 a 4 años: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68765" cy="582705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0.0365</cdr:x>
      <cdr:y>0.77875</cdr:y>
    </cdr:from>
    <cdr:to>
      <cdr:x>0.67675</cdr:x>
      <cdr:y>0.84275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063" y="4552824"/>
          <a:ext cx="5493453" cy="372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virus identificados = 87</a:t>
          </a:r>
        </a:p>
        <a:p xmlns:a="http://schemas.openxmlformats.org/drawingml/2006/main"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0.2655</cdr:x>
      <cdr:y>0.02675</cdr:y>
    </cdr:from>
    <cdr:to>
      <cdr:x>0.84725</cdr:x>
      <cdr:y>0.0355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6853" y="154729"/>
          <a:ext cx="5125655" cy="467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0.15925</cdr:x>
      <cdr:y>0.246</cdr:y>
    </cdr:from>
    <cdr:to>
      <cdr:x>0.17225</cdr:x>
      <cdr:y>0.293</cdr:y>
    </cdr:to>
    <cdr:sp macro="" textlink="">
      <cdr:nvSpPr>
        <cdr:cNvPr id="358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06539" y="1338551"/>
          <a:ext cx="104780" cy="26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0.14525</cdr:x>
      <cdr:y>0.196</cdr:y>
    </cdr:from>
    <cdr:to>
      <cdr:x>0.24084</cdr:x>
      <cdr:y>0.23239</cdr:y>
    </cdr:to>
    <cdr:sp macro="" textlink="">
      <cdr:nvSpPr>
        <cdr:cNvPr id="358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6783" y="1142104"/>
          <a:ext cx="820546" cy="212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50" b="1" i="0" u="sng" strike="noStrike" baseline="0">
              <a:solidFill>
                <a:srgbClr val="000000"/>
              </a:solidFill>
              <a:latin typeface="Arial"/>
              <a:cs typeface="Arial"/>
            </a:rPr>
            <a:t>5-14 </a:t>
          </a:r>
          <a:r>
            <a:rPr lang="es-ES" sz="1250" b="1" i="0" u="none" strike="noStrike" baseline="0">
              <a:solidFill>
                <a:srgbClr val="000000"/>
              </a:solidFill>
              <a:latin typeface="Arial"/>
              <a:cs typeface="Arial"/>
            </a:rPr>
            <a:t>años: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68765" cy="582705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D0B654-718C-8E3A-D13B-E363578BE39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0.0365</cdr:x>
      <cdr:y>0.77875</cdr:y>
    </cdr:from>
    <cdr:to>
      <cdr:x>0.67675</cdr:x>
      <cdr:y>0.84275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063" y="4552824"/>
          <a:ext cx="5493453" cy="372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virus identificados = 199</a:t>
          </a:r>
        </a:p>
        <a:p xmlns:a="http://schemas.openxmlformats.org/drawingml/2006/main"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0.2655</cdr:x>
      <cdr:y>0.02675</cdr:y>
    </cdr:from>
    <cdr:to>
      <cdr:x>0.84725</cdr:x>
      <cdr:y>0.0355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6853" y="154729"/>
          <a:ext cx="5125655" cy="467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0.15925</cdr:x>
      <cdr:y>0.246</cdr:y>
    </cdr:from>
    <cdr:to>
      <cdr:x>0.17225</cdr:x>
      <cdr:y>0.293</cdr:y>
    </cdr:to>
    <cdr:sp macro="" textlink="">
      <cdr:nvSpPr>
        <cdr:cNvPr id="358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06539" y="1338551"/>
          <a:ext cx="104780" cy="26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0.14525</cdr:x>
      <cdr:y>0.196</cdr:y>
    </cdr:from>
    <cdr:to>
      <cdr:x>0.25642</cdr:x>
      <cdr:y>0.23239</cdr:y>
    </cdr:to>
    <cdr:sp macro="" textlink="">
      <cdr:nvSpPr>
        <cdr:cNvPr id="358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6783" y="1142104"/>
          <a:ext cx="954236" cy="212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50" b="1" i="0" u="sng" strike="noStrike" baseline="0">
              <a:solidFill>
                <a:srgbClr val="000000"/>
              </a:solidFill>
              <a:latin typeface="Arial"/>
              <a:cs typeface="Arial"/>
            </a:rPr>
            <a:t>15-59  </a:t>
          </a:r>
          <a:r>
            <a:rPr lang="es-ES" sz="1250" b="1" i="0" u="none" strike="noStrike" baseline="0">
              <a:solidFill>
                <a:srgbClr val="000000"/>
              </a:solidFill>
              <a:latin typeface="Arial"/>
              <a:cs typeface="Arial"/>
            </a:rPr>
            <a:t>años: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68765" cy="582705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C610A-9808-E138-24F0-4372914210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Y9"/>
  <sheetViews>
    <sheetView zoomScale="150" zoomScaleNormal="150" workbookViewId="0">
      <selection activeCell="D11" sqref="D11"/>
    </sheetView>
  </sheetViews>
  <sheetFormatPr baseColWidth="10" defaultRowHeight="12.5" x14ac:dyDescent="0.25"/>
  <cols>
    <col min="6" max="6" width="10.81640625" style="3"/>
    <col min="11" max="11" width="10.81640625" style="3"/>
    <col min="16" max="16" width="10.81640625" style="3"/>
    <col min="21" max="21" width="11.36328125" style="3" customWidth="1"/>
    <col min="22" max="22" width="12.36328125" bestFit="1" customWidth="1"/>
    <col min="23" max="24" width="12.36328125" customWidth="1"/>
    <col min="26" max="26" width="12.36328125" style="3" bestFit="1" customWidth="1"/>
    <col min="27" max="30" width="12.36328125" customWidth="1"/>
    <col min="31" max="31" width="12.36328125" style="3" customWidth="1"/>
    <col min="32" max="35" width="12.36328125" customWidth="1"/>
    <col min="36" max="36" width="15.453125" style="3" customWidth="1"/>
    <col min="37" max="40" width="15.453125" customWidth="1"/>
    <col min="41" max="41" width="15.453125" style="3" customWidth="1"/>
    <col min="42" max="42" width="14.1796875" customWidth="1"/>
    <col min="44" max="44" width="13.6328125" customWidth="1"/>
    <col min="46" max="46" width="14" customWidth="1"/>
  </cols>
  <sheetData>
    <row r="2" spans="1:129" x14ac:dyDescent="0.25">
      <c r="A2" t="s">
        <v>6</v>
      </c>
      <c r="D2" t="s">
        <v>1</v>
      </c>
      <c r="I2" t="s">
        <v>7</v>
      </c>
      <c r="N2" t="s">
        <v>8</v>
      </c>
      <c r="S2" t="s">
        <v>9</v>
      </c>
      <c r="Y2" t="s">
        <v>4</v>
      </c>
      <c r="AC2" t="s">
        <v>11</v>
      </c>
      <c r="AH2" t="s">
        <v>22</v>
      </c>
      <c r="AM2" s="2" t="s">
        <v>21</v>
      </c>
      <c r="AP2" t="s">
        <v>3</v>
      </c>
      <c r="AQ2" s="2" t="s">
        <v>16</v>
      </c>
      <c r="AR2" s="2" t="s">
        <v>17</v>
      </c>
      <c r="AS2" s="2" t="s">
        <v>18</v>
      </c>
      <c r="AT2" s="2" t="s">
        <v>19</v>
      </c>
      <c r="AU2" t="s">
        <v>5</v>
      </c>
    </row>
    <row r="3" spans="1:129" ht="16.5" customHeight="1" x14ac:dyDescent="0.3">
      <c r="B3" t="s">
        <v>0</v>
      </c>
      <c r="C3" s="2" t="s">
        <v>12</v>
      </c>
      <c r="D3" s="2" t="s">
        <v>13</v>
      </c>
      <c r="E3" s="2" t="s">
        <v>14</v>
      </c>
      <c r="F3" s="4" t="s">
        <v>20</v>
      </c>
      <c r="G3" t="s">
        <v>0</v>
      </c>
      <c r="H3" s="2" t="s">
        <v>12</v>
      </c>
      <c r="I3" s="2" t="s">
        <v>13</v>
      </c>
      <c r="J3" s="2" t="s">
        <v>14</v>
      </c>
      <c r="K3" s="4" t="s">
        <v>20</v>
      </c>
      <c r="L3" t="s">
        <v>0</v>
      </c>
      <c r="M3" s="2" t="s">
        <v>15</v>
      </c>
      <c r="N3" s="2" t="s">
        <v>13</v>
      </c>
      <c r="O3" s="2" t="s">
        <v>14</v>
      </c>
      <c r="P3" s="4" t="s">
        <v>20</v>
      </c>
      <c r="Q3" t="s">
        <v>0</v>
      </c>
      <c r="R3" s="2" t="s">
        <v>15</v>
      </c>
      <c r="S3" s="2" t="s">
        <v>13</v>
      </c>
      <c r="T3" s="2" t="s">
        <v>14</v>
      </c>
      <c r="U3" s="4" t="s">
        <v>20</v>
      </c>
      <c r="V3" t="s">
        <v>0</v>
      </c>
      <c r="W3" s="2" t="s">
        <v>15</v>
      </c>
      <c r="X3" s="2" t="s">
        <v>13</v>
      </c>
      <c r="Y3" s="2" t="s">
        <v>14</v>
      </c>
      <c r="Z3" s="4" t="s">
        <v>20</v>
      </c>
      <c r="AA3" t="s">
        <v>10</v>
      </c>
      <c r="AB3" s="2" t="s">
        <v>15</v>
      </c>
      <c r="AC3" s="2" t="s">
        <v>13</v>
      </c>
      <c r="AD3" s="2" t="s">
        <v>14</v>
      </c>
      <c r="AE3" s="4" t="s">
        <v>20</v>
      </c>
      <c r="AF3" t="s">
        <v>10</v>
      </c>
      <c r="AG3" s="2" t="s">
        <v>15</v>
      </c>
      <c r="AH3" s="2" t="s">
        <v>13</v>
      </c>
      <c r="AI3" s="2" t="s">
        <v>14</v>
      </c>
      <c r="AJ3" s="4" t="s">
        <v>20</v>
      </c>
      <c r="AK3" t="s">
        <v>10</v>
      </c>
      <c r="AL3" s="2" t="s">
        <v>15</v>
      </c>
      <c r="AM3" s="2" t="s">
        <v>13</v>
      </c>
      <c r="AN3" s="2" t="s">
        <v>14</v>
      </c>
      <c r="AO3" s="4" t="s">
        <v>20</v>
      </c>
    </row>
    <row r="4" spans="1:129" x14ac:dyDescent="0.25">
      <c r="A4" s="1">
        <v>5</v>
      </c>
      <c r="B4">
        <f>5+1</f>
        <v>6</v>
      </c>
      <c r="C4">
        <f>5+12+2</f>
        <v>19</v>
      </c>
      <c r="D4">
        <f>1+2</f>
        <v>3</v>
      </c>
      <c r="E4">
        <v>0</v>
      </c>
      <c r="F4" s="3">
        <v>0</v>
      </c>
      <c r="G4">
        <v>1</v>
      </c>
      <c r="H4">
        <v>4</v>
      </c>
      <c r="I4">
        <v>0</v>
      </c>
      <c r="J4">
        <v>0</v>
      </c>
      <c r="K4" s="3">
        <v>0</v>
      </c>
      <c r="L4">
        <v>0</v>
      </c>
      <c r="M4">
        <v>4</v>
      </c>
      <c r="N4">
        <f>4+1</f>
        <v>5</v>
      </c>
      <c r="O4">
        <f>2+14+4+3</f>
        <v>23</v>
      </c>
      <c r="P4" s="3">
        <v>4</v>
      </c>
      <c r="Q4">
        <v>0</v>
      </c>
      <c r="R4">
        <v>0</v>
      </c>
      <c r="S4" s="2">
        <v>0</v>
      </c>
      <c r="T4" s="2">
        <v>3</v>
      </c>
      <c r="U4" s="4">
        <v>1</v>
      </c>
      <c r="V4" s="2">
        <v>7</v>
      </c>
      <c r="W4" s="2">
        <v>12</v>
      </c>
      <c r="X4" s="2">
        <v>1</v>
      </c>
      <c r="Y4" s="2">
        <v>1</v>
      </c>
      <c r="Z4" s="4">
        <v>2</v>
      </c>
      <c r="AA4" s="2">
        <v>1</v>
      </c>
      <c r="AB4" s="2">
        <v>1</v>
      </c>
      <c r="AC4" s="2">
        <v>1</v>
      </c>
      <c r="AD4" s="2">
        <v>0</v>
      </c>
      <c r="AE4" s="4">
        <v>0</v>
      </c>
      <c r="AF4" s="2">
        <v>6</v>
      </c>
      <c r="AG4" s="2">
        <v>4</v>
      </c>
      <c r="AH4" s="2">
        <v>2</v>
      </c>
      <c r="AI4" s="2">
        <v>8</v>
      </c>
      <c r="AJ4" s="4">
        <v>6</v>
      </c>
      <c r="AK4" s="2">
        <f>16+2</f>
        <v>18</v>
      </c>
      <c r="AL4" s="2">
        <f>3+32+4</f>
        <v>39</v>
      </c>
      <c r="AM4" s="2">
        <f>2+3</f>
        <v>5</v>
      </c>
      <c r="AN4" s="2">
        <v>17</v>
      </c>
      <c r="AO4" s="4">
        <v>8</v>
      </c>
      <c r="AP4">
        <f>SUM(B4,G4,L4,Q4,V4,AA4,AF4,AK4)</f>
        <v>39</v>
      </c>
      <c r="AQ4">
        <f>SUM(C4,H4,M4,R4,W4,AB4,AG4,AL4)</f>
        <v>83</v>
      </c>
      <c r="AR4">
        <f>SUM(D4,I4,N4,S4,X4,AC4,AH4,AM4)</f>
        <v>17</v>
      </c>
      <c r="AS4">
        <f>SUM(E4,J4,O4,T4,Y4,AD4,AI4,AN4)</f>
        <v>52</v>
      </c>
      <c r="AT4">
        <f>SUM(F4,K4,P4,U4,Z4,AE4,AJ4,AO4)</f>
        <v>21</v>
      </c>
    </row>
    <row r="5" spans="1:129" x14ac:dyDescent="0.25">
      <c r="A5" s="1">
        <v>6</v>
      </c>
      <c r="B5">
        <f>2+4+1</f>
        <v>7</v>
      </c>
      <c r="C5">
        <f>5+9+2</f>
        <v>16</v>
      </c>
      <c r="D5">
        <v>6</v>
      </c>
      <c r="E5">
        <v>0</v>
      </c>
      <c r="F5" s="3">
        <v>0</v>
      </c>
      <c r="G5">
        <v>1</v>
      </c>
      <c r="H5">
        <v>0</v>
      </c>
      <c r="I5">
        <v>0</v>
      </c>
      <c r="J5">
        <v>1</v>
      </c>
      <c r="K5" s="3">
        <v>0</v>
      </c>
      <c r="L5">
        <v>0</v>
      </c>
      <c r="M5">
        <v>4</v>
      </c>
      <c r="N5">
        <v>2</v>
      </c>
      <c r="O5">
        <f>5+13+8+6+3</f>
        <v>35</v>
      </c>
      <c r="P5" s="3">
        <v>10</v>
      </c>
      <c r="Q5">
        <v>0</v>
      </c>
      <c r="R5">
        <v>0</v>
      </c>
      <c r="S5">
        <v>3</v>
      </c>
      <c r="T5">
        <v>2</v>
      </c>
      <c r="U5" s="3">
        <v>0</v>
      </c>
      <c r="V5">
        <f>1+5</f>
        <v>6</v>
      </c>
      <c r="W5">
        <v>12</v>
      </c>
      <c r="X5">
        <v>0</v>
      </c>
      <c r="Y5">
        <v>3</v>
      </c>
      <c r="Z5" s="3">
        <v>1</v>
      </c>
      <c r="AA5">
        <v>1</v>
      </c>
      <c r="AB5">
        <v>1</v>
      </c>
      <c r="AC5">
        <v>1</v>
      </c>
      <c r="AD5">
        <v>0</v>
      </c>
      <c r="AE5" s="3">
        <v>0</v>
      </c>
      <c r="AF5">
        <f>1+2</f>
        <v>3</v>
      </c>
      <c r="AG5">
        <v>6</v>
      </c>
      <c r="AH5">
        <v>3</v>
      </c>
      <c r="AI5" s="2">
        <f>12+9</f>
        <v>21</v>
      </c>
      <c r="AJ5" s="3">
        <v>5</v>
      </c>
      <c r="AK5">
        <v>21</v>
      </c>
      <c r="AL5">
        <f>15+24+3</f>
        <v>42</v>
      </c>
      <c r="AM5">
        <v>16</v>
      </c>
      <c r="AN5">
        <v>10</v>
      </c>
      <c r="AO5" s="3">
        <v>7</v>
      </c>
      <c r="AP5">
        <f t="shared" ref="AP5:AP8" si="0">SUM(B5,G5,L5,Q5,V5,AA5,AF5,AK5)</f>
        <v>39</v>
      </c>
      <c r="AQ5">
        <f t="shared" ref="AQ5:AQ8" si="1">SUM(C5,H5,M5,R5,W5,AB5,AG5,AL5)</f>
        <v>81</v>
      </c>
      <c r="AR5">
        <f t="shared" ref="AR5:AR8" si="2">SUM(D5,I5,N5,S5,X5,AC5,AH5,AM5)</f>
        <v>31</v>
      </c>
      <c r="AS5">
        <f t="shared" ref="AS5:AS8" si="3">SUM(E5,J5,O5,T5,Y5,AD5,AI5,AN5)</f>
        <v>72</v>
      </c>
      <c r="AT5">
        <f t="shared" ref="AT5:AT8" si="4">SUM(F5,K5,P5,U5,Z5,AE5,AJ5,AO5)</f>
        <v>23</v>
      </c>
    </row>
    <row r="6" spans="1:129" ht="12" customHeight="1" x14ac:dyDescent="0.25">
      <c r="A6">
        <v>7</v>
      </c>
      <c r="B6" s="1">
        <v>3</v>
      </c>
      <c r="C6" s="1">
        <v>16</v>
      </c>
      <c r="D6" s="1">
        <v>4</v>
      </c>
      <c r="E6" s="1">
        <v>1</v>
      </c>
      <c r="F6" s="3">
        <v>0</v>
      </c>
      <c r="G6" s="5">
        <v>3</v>
      </c>
      <c r="H6" s="5">
        <v>3</v>
      </c>
      <c r="I6" s="5">
        <v>1</v>
      </c>
      <c r="J6" s="5">
        <v>2</v>
      </c>
      <c r="K6" s="3">
        <v>2</v>
      </c>
      <c r="L6" s="5">
        <v>1</v>
      </c>
      <c r="M6" s="5">
        <v>11</v>
      </c>
      <c r="N6" s="5">
        <v>10</v>
      </c>
      <c r="O6" s="5">
        <v>32</v>
      </c>
      <c r="P6" s="3">
        <v>7</v>
      </c>
      <c r="Q6" s="5">
        <v>0</v>
      </c>
      <c r="R6" s="5">
        <v>0</v>
      </c>
      <c r="S6" s="6">
        <v>1</v>
      </c>
      <c r="T6" s="6">
        <v>5</v>
      </c>
      <c r="U6" s="4">
        <v>0</v>
      </c>
      <c r="V6" s="6">
        <v>5</v>
      </c>
      <c r="W6" s="6">
        <v>7</v>
      </c>
      <c r="X6" s="6">
        <v>0</v>
      </c>
      <c r="Y6" s="6">
        <v>3</v>
      </c>
      <c r="Z6" s="4">
        <v>1</v>
      </c>
      <c r="AA6" s="6">
        <v>0</v>
      </c>
      <c r="AB6" s="6">
        <v>2</v>
      </c>
      <c r="AC6" s="6">
        <v>0</v>
      </c>
      <c r="AD6" s="6">
        <v>0</v>
      </c>
      <c r="AE6" s="4">
        <v>1</v>
      </c>
      <c r="AF6" s="6">
        <v>5</v>
      </c>
      <c r="AG6" s="6">
        <v>5</v>
      </c>
      <c r="AH6" s="6">
        <v>3</v>
      </c>
      <c r="AI6" s="6">
        <v>18</v>
      </c>
      <c r="AJ6" s="3">
        <v>4</v>
      </c>
      <c r="AK6" s="6">
        <v>18</v>
      </c>
      <c r="AL6" s="6">
        <v>39</v>
      </c>
      <c r="AM6" s="6">
        <v>20</v>
      </c>
      <c r="AN6" s="6">
        <v>14</v>
      </c>
      <c r="AO6" s="3">
        <v>13</v>
      </c>
      <c r="AP6">
        <f t="shared" si="0"/>
        <v>35</v>
      </c>
      <c r="AQ6">
        <f t="shared" si="1"/>
        <v>83</v>
      </c>
      <c r="AR6">
        <f t="shared" si="2"/>
        <v>39</v>
      </c>
      <c r="AS6">
        <f t="shared" si="3"/>
        <v>75</v>
      </c>
      <c r="AT6">
        <f t="shared" si="4"/>
        <v>28</v>
      </c>
    </row>
    <row r="7" spans="1:129" x14ac:dyDescent="0.25">
      <c r="A7" s="1">
        <v>8</v>
      </c>
      <c r="S7" s="2"/>
      <c r="T7" s="2"/>
      <c r="U7" s="4"/>
      <c r="V7" s="2"/>
      <c r="W7" s="2"/>
      <c r="X7" s="2"/>
      <c r="Y7" s="2"/>
      <c r="Z7" s="4"/>
      <c r="AA7" s="2"/>
      <c r="AB7" s="2"/>
      <c r="AC7" s="2"/>
      <c r="AD7" s="2"/>
      <c r="AE7" s="4"/>
      <c r="AF7" s="2"/>
      <c r="AG7" s="2"/>
      <c r="AH7" s="2"/>
      <c r="AI7" s="2"/>
      <c r="AJ7" s="4"/>
      <c r="AK7" s="2"/>
      <c r="AL7" s="2"/>
      <c r="AM7" s="2"/>
      <c r="AN7" s="2"/>
      <c r="AO7" s="4"/>
      <c r="AP7">
        <f t="shared" si="0"/>
        <v>0</v>
      </c>
      <c r="AQ7">
        <f t="shared" si="1"/>
        <v>0</v>
      </c>
      <c r="AR7">
        <f t="shared" si="2"/>
        <v>0</v>
      </c>
      <c r="AS7">
        <f t="shared" si="3"/>
        <v>0</v>
      </c>
      <c r="AT7">
        <f t="shared" si="4"/>
        <v>0</v>
      </c>
    </row>
    <row r="8" spans="1:129" x14ac:dyDescent="0.25">
      <c r="A8" s="1"/>
      <c r="S8" s="2"/>
      <c r="T8" s="2"/>
      <c r="U8" s="4"/>
      <c r="V8" s="2"/>
      <c r="W8" s="2"/>
      <c r="X8" s="2"/>
      <c r="Y8" s="2"/>
      <c r="Z8" s="4"/>
      <c r="AA8" s="2"/>
      <c r="AB8" s="2"/>
      <c r="AC8" s="2"/>
      <c r="AD8" s="2"/>
      <c r="AE8" s="4"/>
      <c r="AF8" s="2"/>
      <c r="AG8" s="2"/>
      <c r="AH8" s="2"/>
      <c r="AI8" s="2"/>
      <c r="AP8">
        <f t="shared" si="0"/>
        <v>0</v>
      </c>
      <c r="AQ8">
        <f t="shared" si="1"/>
        <v>0</v>
      </c>
      <c r="AR8">
        <f t="shared" si="2"/>
        <v>0</v>
      </c>
      <c r="AS8">
        <f t="shared" si="3"/>
        <v>0</v>
      </c>
      <c r="AT8">
        <f t="shared" si="4"/>
        <v>0</v>
      </c>
    </row>
    <row r="9" spans="1:129" x14ac:dyDescent="0.25">
      <c r="A9" t="s">
        <v>2</v>
      </c>
      <c r="B9">
        <f>SUM(B4:B8)</f>
        <v>16</v>
      </c>
      <c r="C9">
        <f t="shared" ref="C9:AO9" si="5">SUM(C4:C8)</f>
        <v>51</v>
      </c>
      <c r="D9">
        <f t="shared" si="5"/>
        <v>13</v>
      </c>
      <c r="E9">
        <f t="shared" si="5"/>
        <v>1</v>
      </c>
      <c r="F9" s="3">
        <f t="shared" si="5"/>
        <v>0</v>
      </c>
      <c r="G9">
        <f t="shared" si="5"/>
        <v>5</v>
      </c>
      <c r="H9">
        <f t="shared" si="5"/>
        <v>7</v>
      </c>
      <c r="I9">
        <f t="shared" si="5"/>
        <v>1</v>
      </c>
      <c r="J9">
        <f t="shared" si="5"/>
        <v>3</v>
      </c>
      <c r="K9" s="3">
        <f t="shared" si="5"/>
        <v>2</v>
      </c>
      <c r="L9">
        <f t="shared" si="5"/>
        <v>1</v>
      </c>
      <c r="M9">
        <f t="shared" si="5"/>
        <v>19</v>
      </c>
      <c r="N9">
        <f t="shared" si="5"/>
        <v>17</v>
      </c>
      <c r="O9">
        <f t="shared" si="5"/>
        <v>90</v>
      </c>
      <c r="P9" s="3">
        <f t="shared" si="5"/>
        <v>21</v>
      </c>
      <c r="Q9">
        <f t="shared" si="5"/>
        <v>0</v>
      </c>
      <c r="R9">
        <f t="shared" si="5"/>
        <v>0</v>
      </c>
      <c r="S9">
        <f t="shared" si="5"/>
        <v>4</v>
      </c>
      <c r="T9">
        <f t="shared" si="5"/>
        <v>10</v>
      </c>
      <c r="U9" s="3">
        <f t="shared" si="5"/>
        <v>1</v>
      </c>
      <c r="V9">
        <f t="shared" si="5"/>
        <v>18</v>
      </c>
      <c r="W9">
        <f t="shared" si="5"/>
        <v>31</v>
      </c>
      <c r="X9">
        <f t="shared" si="5"/>
        <v>1</v>
      </c>
      <c r="Y9">
        <f t="shared" si="5"/>
        <v>7</v>
      </c>
      <c r="Z9" s="3">
        <f t="shared" si="5"/>
        <v>4</v>
      </c>
      <c r="AA9">
        <f t="shared" si="5"/>
        <v>2</v>
      </c>
      <c r="AB9">
        <f t="shared" si="5"/>
        <v>4</v>
      </c>
      <c r="AC9">
        <f t="shared" si="5"/>
        <v>2</v>
      </c>
      <c r="AD9">
        <f t="shared" si="5"/>
        <v>0</v>
      </c>
      <c r="AE9" s="3">
        <f t="shared" si="5"/>
        <v>1</v>
      </c>
      <c r="AF9">
        <f t="shared" si="5"/>
        <v>14</v>
      </c>
      <c r="AG9">
        <f t="shared" si="5"/>
        <v>15</v>
      </c>
      <c r="AH9">
        <f t="shared" si="5"/>
        <v>8</v>
      </c>
      <c r="AI9">
        <f t="shared" si="5"/>
        <v>47</v>
      </c>
      <c r="AJ9" s="3">
        <f t="shared" si="5"/>
        <v>15</v>
      </c>
      <c r="AK9">
        <f t="shared" si="5"/>
        <v>57</v>
      </c>
      <c r="AL9">
        <f t="shared" si="5"/>
        <v>120</v>
      </c>
      <c r="AM9">
        <f t="shared" si="5"/>
        <v>41</v>
      </c>
      <c r="AN9">
        <f t="shared" si="5"/>
        <v>41</v>
      </c>
      <c r="AO9" s="3">
        <f t="shared" si="5"/>
        <v>28</v>
      </c>
      <c r="AP9">
        <f>SUM(AP4:AP8)</f>
        <v>113</v>
      </c>
      <c r="AQ9">
        <f t="shared" ref="AQ9:AT9" si="6">SUM(AQ4:AQ8)</f>
        <v>247</v>
      </c>
      <c r="AR9">
        <f t="shared" si="6"/>
        <v>87</v>
      </c>
      <c r="AS9">
        <f t="shared" si="6"/>
        <v>199</v>
      </c>
      <c r="AT9">
        <f t="shared" si="6"/>
        <v>72</v>
      </c>
      <c r="AU9">
        <f t="shared" ref="AU9:BA9" si="7">SUM(AU4:AU7)</f>
        <v>0</v>
      </c>
      <c r="AV9">
        <f t="shared" si="7"/>
        <v>0</v>
      </c>
      <c r="AW9">
        <f t="shared" si="7"/>
        <v>0</v>
      </c>
      <c r="AX9">
        <f t="shared" si="7"/>
        <v>0</v>
      </c>
      <c r="AY9">
        <f t="shared" si="7"/>
        <v>0</v>
      </c>
      <c r="AZ9">
        <f t="shared" si="7"/>
        <v>0</v>
      </c>
      <c r="BA9">
        <f t="shared" si="7"/>
        <v>0</v>
      </c>
      <c r="BB9" t="e">
        <f>SUM(#REF!)</f>
        <v>#REF!</v>
      </c>
      <c r="BC9" t="e">
        <f>SUM(#REF!)</f>
        <v>#REF!</v>
      </c>
      <c r="BD9" t="e">
        <f>SUM(#REF!)</f>
        <v>#REF!</v>
      </c>
      <c r="BE9" t="e">
        <f>SUM(#REF!)</f>
        <v>#REF!</v>
      </c>
      <c r="BF9" t="e">
        <f>SUM(#REF!)</f>
        <v>#REF!</v>
      </c>
      <c r="BG9" t="e">
        <f>SUM(#REF!)</f>
        <v>#REF!</v>
      </c>
      <c r="BH9" t="e">
        <f>SUM(#REF!)</f>
        <v>#REF!</v>
      </c>
      <c r="BI9" t="e">
        <f>SUM(#REF!)</f>
        <v>#REF!</v>
      </c>
      <c r="BJ9" t="e">
        <f>SUM(#REF!)</f>
        <v>#REF!</v>
      </c>
      <c r="BK9" t="e">
        <f>SUM(#REF!)</f>
        <v>#REF!</v>
      </c>
      <c r="BL9" t="e">
        <f>SUM(#REF!)</f>
        <v>#REF!</v>
      </c>
      <c r="BM9" t="e">
        <f>SUM(#REF!)</f>
        <v>#REF!</v>
      </c>
      <c r="BN9" t="e">
        <f>SUM(#REF!)</f>
        <v>#REF!</v>
      </c>
      <c r="BO9" t="e">
        <f>SUM(#REF!)</f>
        <v>#REF!</v>
      </c>
      <c r="BP9" t="e">
        <f>SUM(#REF!)</f>
        <v>#REF!</v>
      </c>
      <c r="BQ9" t="e">
        <f>SUM(#REF!)</f>
        <v>#REF!</v>
      </c>
      <c r="BR9" t="e">
        <f>SUM(#REF!)</f>
        <v>#REF!</v>
      </c>
      <c r="BS9" t="e">
        <f>SUM(#REF!)</f>
        <v>#REF!</v>
      </c>
      <c r="BT9" t="e">
        <f>SUM(#REF!)</f>
        <v>#REF!</v>
      </c>
      <c r="BU9" t="e">
        <f>SUM(#REF!)</f>
        <v>#REF!</v>
      </c>
      <c r="BV9" t="e">
        <f>SUM(#REF!)</f>
        <v>#REF!</v>
      </c>
      <c r="BW9" t="e">
        <f>SUM(#REF!)</f>
        <v>#REF!</v>
      </c>
      <c r="BX9" t="e">
        <f>SUM(#REF!)</f>
        <v>#REF!</v>
      </c>
      <c r="BY9" t="e">
        <f>SUM(#REF!)</f>
        <v>#REF!</v>
      </c>
      <c r="BZ9" t="e">
        <f>SUM(#REF!)</f>
        <v>#REF!</v>
      </c>
      <c r="CA9" t="e">
        <f>SUM(#REF!)</f>
        <v>#REF!</v>
      </c>
      <c r="CB9" t="e">
        <f>SUM(#REF!)</f>
        <v>#REF!</v>
      </c>
      <c r="CC9" t="e">
        <f>SUM(#REF!)</f>
        <v>#REF!</v>
      </c>
      <c r="CD9" t="e">
        <f>SUM(#REF!)</f>
        <v>#REF!</v>
      </c>
      <c r="CE9" t="e">
        <f>SUM(#REF!)</f>
        <v>#REF!</v>
      </c>
      <c r="CF9" t="e">
        <f>SUM(#REF!)</f>
        <v>#REF!</v>
      </c>
      <c r="CG9" t="e">
        <f>SUM(#REF!)</f>
        <v>#REF!</v>
      </c>
      <c r="CH9" t="e">
        <f>SUM(#REF!)</f>
        <v>#REF!</v>
      </c>
      <c r="CI9" t="e">
        <f>SUM(#REF!)</f>
        <v>#REF!</v>
      </c>
      <c r="CJ9" t="e">
        <f>SUM(#REF!)</f>
        <v>#REF!</v>
      </c>
      <c r="CK9" t="e">
        <f>SUM(#REF!)</f>
        <v>#REF!</v>
      </c>
      <c r="CL9" t="e">
        <f>SUM(#REF!)</f>
        <v>#REF!</v>
      </c>
      <c r="CM9" t="e">
        <f>SUM(#REF!)</f>
        <v>#REF!</v>
      </c>
      <c r="CN9" t="e">
        <f>SUM(#REF!)</f>
        <v>#REF!</v>
      </c>
      <c r="CO9" t="e">
        <f>SUM(#REF!)</f>
        <v>#REF!</v>
      </c>
      <c r="CP9" t="e">
        <f>SUM(#REF!)</f>
        <v>#REF!</v>
      </c>
      <c r="CQ9" t="e">
        <f>SUM(#REF!)</f>
        <v>#REF!</v>
      </c>
      <c r="CR9" t="e">
        <f>SUM(#REF!)</f>
        <v>#REF!</v>
      </c>
      <c r="CS9" t="e">
        <f>SUM(#REF!)</f>
        <v>#REF!</v>
      </c>
      <c r="CT9" t="e">
        <f>SUM(#REF!)</f>
        <v>#REF!</v>
      </c>
      <c r="CU9" t="e">
        <f>SUM(#REF!)</f>
        <v>#REF!</v>
      </c>
      <c r="CV9" t="e">
        <f>SUM(#REF!)</f>
        <v>#REF!</v>
      </c>
      <c r="CW9" t="e">
        <f>SUM(#REF!)</f>
        <v>#REF!</v>
      </c>
      <c r="CX9" t="e">
        <f>SUM(#REF!)</f>
        <v>#REF!</v>
      </c>
      <c r="CY9" t="e">
        <f>SUM(#REF!)</f>
        <v>#REF!</v>
      </c>
      <c r="CZ9" t="e">
        <f>SUM(#REF!)</f>
        <v>#REF!</v>
      </c>
      <c r="DA9" t="e">
        <f>SUM(#REF!)</f>
        <v>#REF!</v>
      </c>
      <c r="DB9" t="e">
        <f>SUM(#REF!)</f>
        <v>#REF!</v>
      </c>
      <c r="DC9" t="e">
        <f>SUM(#REF!)</f>
        <v>#REF!</v>
      </c>
      <c r="DD9" t="e">
        <f>SUM(#REF!)</f>
        <v>#REF!</v>
      </c>
      <c r="DE9" t="e">
        <f>SUM(#REF!)</f>
        <v>#REF!</v>
      </c>
      <c r="DF9" t="e">
        <f>SUM(#REF!)</f>
        <v>#REF!</v>
      </c>
      <c r="DG9" t="e">
        <f>SUM(#REF!)</f>
        <v>#REF!</v>
      </c>
      <c r="DH9" t="e">
        <f>SUM(#REF!)</f>
        <v>#REF!</v>
      </c>
      <c r="DI9" t="e">
        <f>SUM(#REF!)</f>
        <v>#REF!</v>
      </c>
      <c r="DJ9" t="e">
        <f>SUM(#REF!)</f>
        <v>#REF!</v>
      </c>
      <c r="DK9" t="e">
        <f>SUM(#REF!)</f>
        <v>#REF!</v>
      </c>
      <c r="DL9" t="e">
        <f>SUM(#REF!)</f>
        <v>#REF!</v>
      </c>
      <c r="DM9" t="e">
        <f>SUM(#REF!)</f>
        <v>#REF!</v>
      </c>
      <c r="DN9" t="e">
        <f>SUM(#REF!)</f>
        <v>#REF!</v>
      </c>
      <c r="DO9" t="e">
        <f>SUM(#REF!)</f>
        <v>#REF!</v>
      </c>
      <c r="DP9" t="e">
        <f>SUM(#REF!)</f>
        <v>#REF!</v>
      </c>
      <c r="DQ9" t="e">
        <f>SUM(#REF!)</f>
        <v>#REF!</v>
      </c>
      <c r="DR9" t="e">
        <f>SUM(#REF!)</f>
        <v>#REF!</v>
      </c>
      <c r="DS9" t="e">
        <f>SUM(#REF!)</f>
        <v>#REF!</v>
      </c>
      <c r="DT9" t="e">
        <f>SUM(#REF!)</f>
        <v>#REF!</v>
      </c>
      <c r="DU9" t="e">
        <f>SUM(#REF!)</f>
        <v>#REF!</v>
      </c>
      <c r="DV9" t="e">
        <f>SUM(#REF!)</f>
        <v>#REF!</v>
      </c>
      <c r="DW9" t="e">
        <f>SUM(#REF!)</f>
        <v>#REF!</v>
      </c>
      <c r="DX9" t="e">
        <f>SUM(#REF!)</f>
        <v>#REF!</v>
      </c>
      <c r="DY9" t="e">
        <f>SUM(#REF!)</f>
        <v>#REF!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5</vt:i4>
      </vt:variant>
    </vt:vector>
  </HeadingPairs>
  <TitlesOfParts>
    <vt:vector size="6" baseType="lpstr">
      <vt:lpstr>Hoja2</vt:lpstr>
      <vt:lpstr>graf &lt; 1 año</vt:lpstr>
      <vt:lpstr>graf. 1-4 años</vt:lpstr>
      <vt:lpstr>graf. 5-14 años</vt:lpstr>
      <vt:lpstr>gráf. 15-59 años</vt:lpstr>
      <vt:lpstr>Gráf &gt; 60 años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Flores R.</dc:creator>
  <cp:lastModifiedBy>Fernando Jung</cp:lastModifiedBy>
  <cp:lastPrinted>2026-01-26T15:09:11Z</cp:lastPrinted>
  <dcterms:created xsi:type="dcterms:W3CDTF">1997-01-01T04:02:35Z</dcterms:created>
  <dcterms:modified xsi:type="dcterms:W3CDTF">2026-04-03T20:49:10Z</dcterms:modified>
</cp:coreProperties>
</file>