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fjung\Downloads\Virus resp fran\Virus resp sem 7\"/>
    </mc:Choice>
  </mc:AlternateContent>
  <xr:revisionPtr revIDLastSave="0" documentId="13_ncr:1_{DB5635E6-3098-41CF-970A-3D648F71F5B5}" xr6:coauthVersionLast="47" xr6:coauthVersionMax="47" xr10:uidLastSave="{00000000-0000-0000-0000-000000000000}"/>
  <bookViews>
    <workbookView xWindow="9510" yWindow="0" windowWidth="9780" windowHeight="11370" tabRatio="730" firstSheet="4" activeTab="5" xr2:uid="{00000000-000D-0000-FFFF-FFFF00000000}"/>
  </bookViews>
  <sheets>
    <sheet name="Hoja4" sheetId="10" r:id="rId1"/>
    <sheet name="graf &lt; 1 año" sheetId="11" r:id="rId2"/>
    <sheet name="graf. 1-4 años" sheetId="12" r:id="rId3"/>
    <sheet name="graf. 5-14 años" sheetId="13" r:id="rId4"/>
    <sheet name="gráf. 15-59 años" sheetId="14" r:id="rId5"/>
    <sheet name="Gráf &gt; 60 años" sheetId="15" r:id="rId6"/>
    <sheet name="Hoja2" sheetId="2" r:id="rId7"/>
  </sheets>
  <calcPr calcId="191029"/>
</workbook>
</file>

<file path=xl/calcChain.xml><?xml version="1.0" encoding="utf-8"?>
<calcChain xmlns="http://schemas.openxmlformats.org/spreadsheetml/2006/main">
  <c r="AT6" i="2" l="1"/>
  <c r="AS6" i="2"/>
  <c r="AR6" i="2"/>
  <c r="AQ6" i="2"/>
  <c r="AP6" i="2"/>
  <c r="AT5" i="2"/>
  <c r="AS5" i="2"/>
  <c r="AR5" i="2"/>
  <c r="AQ5" i="2"/>
  <c r="AL5" i="2"/>
  <c r="AI5" i="2"/>
  <c r="AF5" i="2"/>
  <c r="V5" i="2"/>
  <c r="V9" i="2" s="1"/>
  <c r="O5" i="2"/>
  <c r="C5" i="2"/>
  <c r="B5" i="2"/>
  <c r="AP5" i="2" s="1"/>
  <c r="AM4" i="2"/>
  <c r="AL4" i="2"/>
  <c r="AK4" i="2"/>
  <c r="O4" i="2"/>
  <c r="AS4" i="2" s="1"/>
  <c r="N4" i="2"/>
  <c r="N9" i="2" s="1"/>
  <c r="D4" i="2"/>
  <c r="AR4" i="2" s="1"/>
  <c r="C4" i="2"/>
  <c r="B4" i="2"/>
  <c r="AP4" i="2" s="1"/>
  <c r="AQ7" i="2"/>
  <c r="AT7" i="2"/>
  <c r="AS7" i="2"/>
  <c r="AR7" i="2"/>
  <c r="AP7" i="2"/>
  <c r="Y9" i="2"/>
  <c r="W9" i="2"/>
  <c r="D9" i="2"/>
  <c r="AQ4" i="2"/>
  <c r="U9" i="2"/>
  <c r="AT4" i="2"/>
  <c r="E9" i="2"/>
  <c r="F9" i="2"/>
  <c r="G9" i="2"/>
  <c r="H9" i="2"/>
  <c r="I9" i="2"/>
  <c r="J9" i="2"/>
  <c r="K9" i="2"/>
  <c r="L9" i="2"/>
  <c r="M9" i="2"/>
  <c r="P9" i="2"/>
  <c r="Q9" i="2"/>
  <c r="R9" i="2"/>
  <c r="S9" i="2"/>
  <c r="T9" i="2"/>
  <c r="X9" i="2"/>
  <c r="AA9" i="2"/>
  <c r="AB9" i="2"/>
  <c r="AC9" i="2"/>
  <c r="AD9" i="2"/>
  <c r="AE9" i="2"/>
  <c r="AF9" i="2"/>
  <c r="AG9" i="2"/>
  <c r="AH9" i="2"/>
  <c r="AJ9" i="2"/>
  <c r="AK9" i="2"/>
  <c r="AL9" i="2"/>
  <c r="AN9" i="2"/>
  <c r="AO9" i="2"/>
  <c r="AP8" i="2"/>
  <c r="AQ8" i="2"/>
  <c r="AR8" i="2"/>
  <c r="AS8" i="2"/>
  <c r="AT8" i="2"/>
  <c r="Z9" i="2" l="1"/>
  <c r="C9" i="2"/>
  <c r="AP9" i="2"/>
  <c r="AQ9" i="2"/>
  <c r="AR9" i="2"/>
  <c r="AS9" i="2"/>
  <c r="AI9" i="2"/>
  <c r="AM9" i="2"/>
  <c r="AT9" i="2"/>
  <c r="O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E9" i="2"/>
  <c r="CF9" i="2"/>
  <c r="CG9" i="2"/>
  <c r="CH9" i="2"/>
  <c r="CI9" i="2"/>
  <c r="CJ9" i="2"/>
  <c r="CK9" i="2"/>
  <c r="CL9" i="2"/>
  <c r="CM9" i="2"/>
  <c r="CN9" i="2"/>
  <c r="CO9" i="2"/>
  <c r="CP9" i="2"/>
  <c r="CQ9" i="2"/>
  <c r="CR9" i="2"/>
  <c r="CS9" i="2"/>
  <c r="CT9" i="2"/>
  <c r="CU9" i="2"/>
  <c r="CV9" i="2"/>
  <c r="CW9" i="2"/>
  <c r="CX9" i="2"/>
  <c r="CY9" i="2"/>
  <c r="CZ9" i="2"/>
  <c r="DA9" i="2"/>
  <c r="DB9" i="2"/>
  <c r="DC9" i="2"/>
  <c r="DD9" i="2"/>
  <c r="DE9" i="2"/>
  <c r="DF9" i="2"/>
  <c r="DG9" i="2"/>
  <c r="DH9" i="2"/>
  <c r="DI9" i="2"/>
  <c r="DJ9" i="2"/>
  <c r="DK9" i="2"/>
  <c r="DL9" i="2"/>
  <c r="DM9" i="2"/>
  <c r="DN9" i="2"/>
  <c r="DO9" i="2"/>
  <c r="DP9" i="2"/>
  <c r="DQ9" i="2"/>
  <c r="DR9" i="2"/>
  <c r="DS9" i="2"/>
  <c r="DT9" i="2"/>
  <c r="DU9" i="2"/>
  <c r="DV9" i="2"/>
  <c r="DW9" i="2"/>
  <c r="DX9" i="2"/>
  <c r="DY9" i="2"/>
  <c r="B9" i="2" l="1"/>
</calcChain>
</file>

<file path=xl/sharedStrings.xml><?xml version="1.0" encoding="utf-8"?>
<sst xmlns="http://schemas.openxmlformats.org/spreadsheetml/2006/main" count="56" uniqueCount="23">
  <si>
    <t>&lt; 1 año</t>
  </si>
  <si>
    <t>adenovirus</t>
  </si>
  <si>
    <t>total</t>
  </si>
  <si>
    <t>total&lt;1a</t>
  </si>
  <si>
    <t>parainfluenza</t>
  </si>
  <si>
    <t>sin edad</t>
  </si>
  <si>
    <t>semana</t>
  </si>
  <si>
    <t>influenza A</t>
  </si>
  <si>
    <t>influenza B</t>
  </si>
  <si>
    <t>&lt;1año</t>
  </si>
  <si>
    <t>1 -4 años</t>
  </si>
  <si>
    <t>5-14 años</t>
  </si>
  <si>
    <t>15-59 años</t>
  </si>
  <si>
    <t>1-4 años</t>
  </si>
  <si>
    <t>total 1-4</t>
  </si>
  <si>
    <t>total 5-14 años</t>
  </si>
  <si>
    <t>total 15-59 años</t>
  </si>
  <si>
    <t>total &gt;60 años</t>
  </si>
  <si>
    <r>
      <rPr>
        <sz val="10"/>
        <rFont val="Aptos Narrow"/>
        <family val="2"/>
      </rPr>
      <t>≥</t>
    </r>
    <r>
      <rPr>
        <sz val="10"/>
        <rFont val="Arial"/>
        <family val="2"/>
      </rPr>
      <t>60 años</t>
    </r>
  </si>
  <si>
    <t>RSV</t>
  </si>
  <si>
    <t>metapneumovirus</t>
  </si>
  <si>
    <t>SARS-CoV-2</t>
  </si>
  <si>
    <t>rhino/enterovirus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</si>
</sst>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10"/>
      <name val="Arial"/>
      <family val="2"/>
    </font>
    <font>
      <sz val="10"/>
      <name val="Aptos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0" fillId="0" borderId="1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A1E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2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alcChain" Target="calcChain.xml"/><Relationship Id="rId5" Type="http://schemas.openxmlformats.org/officeDocument/2006/relationships/chartsheet" Target="chartsheets/sheet4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25"/>
      <c:rotY val="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664822585464935"/>
          <c:y val="0.39697222334317578"/>
          <c:w val="0.39866369710467708"/>
          <c:h val="0.32137030995106036"/>
        </c:manualLayout>
      </c:layout>
      <c:pie3DChart>
        <c:varyColors val="1"/>
        <c:ser>
          <c:idx val="0"/>
          <c:order val="0"/>
          <c:tx>
            <c:strRef>
              <c:f>Hoja2!$B$3:$G$3</c:f>
              <c:strCache>
                <c:ptCount val="6"/>
                <c:pt idx="0">
                  <c:v>&lt; 1 año</c:v>
                </c:pt>
                <c:pt idx="1">
                  <c:v>1 -4 años</c:v>
                </c:pt>
                <c:pt idx="2">
                  <c:v>5-14 años</c:v>
                </c:pt>
                <c:pt idx="3">
                  <c:v>15-59 años</c:v>
                </c:pt>
                <c:pt idx="4">
                  <c:v>≥60 años</c:v>
                </c:pt>
                <c:pt idx="5">
                  <c:v>&lt; 1 año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explosion val="6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E42-4F5F-893D-7D29E921622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E42-4F5F-893D-7D29E9216223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E42-4F5F-893D-7D29E9216223}"/>
              </c:ext>
            </c:extLst>
          </c:dPt>
          <c:dPt>
            <c:idx val="3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E42-4F5F-893D-7D29E9216223}"/>
              </c:ext>
            </c:extLst>
          </c:dPt>
          <c:dPt>
            <c:idx val="4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5E42-4F5F-893D-7D29E9216223}"/>
              </c:ext>
            </c:extLst>
          </c:dPt>
          <c:dPt>
            <c:idx val="5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5E42-4F5F-893D-7D29E9216223}"/>
              </c:ext>
            </c:extLst>
          </c:dPt>
          <c:dPt>
            <c:idx val="6"/>
            <c:bubble3D val="0"/>
            <c:spPr>
              <a:solidFill>
                <a:srgbClr val="EA1EE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5E42-4F5F-893D-7D29E9216223}"/>
              </c:ext>
            </c:extLst>
          </c:dPt>
          <c:dPt>
            <c:idx val="7"/>
            <c:bubble3D val="0"/>
            <c:spPr>
              <a:solidFill>
                <a:srgbClr val="7030A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A491-46C6-8C5D-C65BA154C515}"/>
              </c:ext>
            </c:extLst>
          </c:dPt>
          <c:dLbls>
            <c:dLbl>
              <c:idx val="0"/>
              <c:layout>
                <c:manualLayout>
                  <c:x val="-1.8248898283079128E-3"/>
                  <c:y val="-1.443002087263237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42-4F5F-893D-7D29E9216223}"/>
                </c:ext>
              </c:extLst>
            </c:dLbl>
            <c:dLbl>
              <c:idx val="1"/>
              <c:layout>
                <c:manualLayout>
                  <c:x val="4.1501312335958003E-3"/>
                  <c:y val="-6.013004873003020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42-4F5F-893D-7D29E9216223}"/>
                </c:ext>
              </c:extLst>
            </c:dLbl>
            <c:dLbl>
              <c:idx val="2"/>
              <c:layout>
                <c:manualLayout>
                  <c:x val="3.5255759696704581E-3"/>
                  <c:y val="-4.482678073617744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42-4F5F-893D-7D29E9216223}"/>
                </c:ext>
              </c:extLst>
            </c:dLbl>
            <c:dLbl>
              <c:idx val="3"/>
              <c:layout>
                <c:manualLayout>
                  <c:x val="6.7553222513841568E-4"/>
                  <c:y val="-1.870015553526983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42-4F5F-893D-7D29E9216223}"/>
                </c:ext>
              </c:extLst>
            </c:dLbl>
            <c:dLbl>
              <c:idx val="4"/>
              <c:layout>
                <c:manualLayout>
                  <c:x val="-5.5309419655876352E-3"/>
                  <c:y val="2.16821219349075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E42-4F5F-893D-7D29E9216223}"/>
                </c:ext>
              </c:extLst>
            </c:dLbl>
            <c:dLbl>
              <c:idx val="5"/>
              <c:layout>
                <c:manualLayout>
                  <c:x val="-8.2976961213182231E-3"/>
                  <c:y val="7.4678627339633159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E42-4F5F-893D-7D29E9216223}"/>
                </c:ext>
              </c:extLst>
            </c:dLbl>
            <c:dLbl>
              <c:idx val="6"/>
              <c:layout>
                <c:manualLayout>
                  <c:x val="-1.3886380869058034E-2"/>
                  <c:y val="3.399981402457522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E42-4F5F-893D-7D29E9216223}"/>
                </c:ext>
              </c:extLst>
            </c:dLbl>
            <c:dLbl>
              <c:idx val="7"/>
              <c:layout>
                <c:manualLayout>
                  <c:x val="-2.6171186934966461E-2"/>
                  <c:y val="-4.0563955865728493E-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491-46C6-8C5D-C65BA154C515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(Hoja2!$D$2,Hoja2!$I$2,Hoja2!$N$2,Hoja2!$S$2,Hoja2!$Y$2,Hoja2!$AC$2,Hoja2!$AH$2,Hoja2!$AM$2)</c:f>
              <c:strCache>
                <c:ptCount val="8"/>
                <c:pt idx="0">
                  <c:v>adenovirus</c:v>
                </c:pt>
                <c:pt idx="1">
                  <c:v>RSV</c:v>
                </c:pt>
                <c:pt idx="2">
                  <c:v>influenza A</c:v>
                </c:pt>
                <c:pt idx="3">
                  <c:v>influenza B</c:v>
                </c:pt>
                <c:pt idx="4">
                  <c:v>parainfluenza</c:v>
                </c:pt>
                <c:pt idx="5">
                  <c:v>metapneumovirus</c:v>
                </c:pt>
                <c:pt idx="6">
                  <c:v>SARS-CoV-2</c:v>
                </c:pt>
                <c:pt idx="7">
                  <c:v>rhino/enterovirus</c:v>
                </c:pt>
              </c:strCache>
            </c:strRef>
          </c:cat>
          <c:val>
            <c:numRef>
              <c:f>(Hoja2!$B$9,Hoja2!$G$9,Hoja2!$L$9,Hoja2!$Q$9,Hoja2!$V$9,Hoja2!$AA$9,Hoja2!$AF$9,Hoja2!$AK$9)</c:f>
              <c:numCache>
                <c:formatCode>General</c:formatCode>
                <c:ptCount val="8"/>
                <c:pt idx="0">
                  <c:v>16</c:v>
                </c:pt>
                <c:pt idx="1">
                  <c:v>5</c:v>
                </c:pt>
                <c:pt idx="2">
                  <c:v>1</c:v>
                </c:pt>
                <c:pt idx="3">
                  <c:v>0</c:v>
                </c:pt>
                <c:pt idx="4">
                  <c:v>18</c:v>
                </c:pt>
                <c:pt idx="5">
                  <c:v>2</c:v>
                </c:pt>
                <c:pt idx="6">
                  <c:v>14</c:v>
                </c:pt>
                <c:pt idx="7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E42-4F5F-893D-7D29E9216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144763811808104"/>
          <c:y val="0.39151717162547439"/>
          <c:w val="0.2021417322834646"/>
          <c:h val="0.367327074223273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86275946993618"/>
          <c:y val="0.25285752085083513"/>
          <c:w val="0.44988864142538976"/>
          <c:h val="0.4110929853181076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"/>
          <c:dPt>
            <c:idx val="0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C13-42DF-9F48-7376A58B44CE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C13-42DF-9F48-7376A58B44CE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C13-42DF-9F48-7376A58B44CE}"/>
              </c:ext>
            </c:extLst>
          </c:dPt>
          <c:dPt>
            <c:idx val="3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C13-42DF-9F48-7376A58B44CE}"/>
              </c:ext>
            </c:extLst>
          </c:dPt>
          <c:dPt>
            <c:idx val="4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C13-42DF-9F48-7376A58B44CE}"/>
              </c:ext>
            </c:extLst>
          </c:dPt>
          <c:dPt>
            <c:idx val="5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C13-42DF-9F48-7376A58B44CE}"/>
              </c:ext>
            </c:extLst>
          </c:dPt>
          <c:dPt>
            <c:idx val="6"/>
            <c:bubble3D val="0"/>
            <c:spPr>
              <a:solidFill>
                <a:srgbClr val="EA1EE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1C13-42DF-9F48-7376A58B44CE}"/>
              </c:ext>
            </c:extLst>
          </c:dPt>
          <c:dPt>
            <c:idx val="7"/>
            <c:bubble3D val="0"/>
            <c:spPr>
              <a:solidFill>
                <a:srgbClr val="7030A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C30B-43D8-B2DC-F5FFDDD10202}"/>
              </c:ext>
            </c:extLst>
          </c:dPt>
          <c:dLbls>
            <c:dLbl>
              <c:idx val="0"/>
              <c:layout>
                <c:manualLayout>
                  <c:x val="1.5267997296272729E-2"/>
                  <c:y val="-1.58565410097958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13-42DF-9F48-7376A58B44CE}"/>
                </c:ext>
              </c:extLst>
            </c:dLbl>
            <c:dLbl>
              <c:idx val="1"/>
              <c:layout>
                <c:manualLayout>
                  <c:x val="4.4175557736948435E-3"/>
                  <c:y val="-5.515921496590303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13-42DF-9F48-7376A58B44CE}"/>
                </c:ext>
              </c:extLst>
            </c:dLbl>
            <c:dLbl>
              <c:idx val="2"/>
              <c:layout>
                <c:manualLayout>
                  <c:x val="1.3975315557173091E-2"/>
                  <c:y val="-2.528925826905141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13-42DF-9F48-7376A58B44C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13-42DF-9F48-7376A58B44CE}"/>
                </c:ext>
              </c:extLst>
            </c:dLbl>
            <c:dLbl>
              <c:idx val="4"/>
              <c:layout>
                <c:manualLayout>
                  <c:x val="1.9336752680019453E-2"/>
                  <c:y val="-5.9995960226247921E-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C13-42DF-9F48-7376A58B44CE}"/>
                </c:ext>
              </c:extLst>
            </c:dLbl>
            <c:dLbl>
              <c:idx val="5"/>
              <c:layout>
                <c:manualLayout>
                  <c:x val="-8.893011946122107E-3"/>
                  <c:y val="1.137537821394978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C13-42DF-9F48-7376A58B44CE}"/>
                </c:ext>
              </c:extLst>
            </c:dLbl>
            <c:dLbl>
              <c:idx val="6"/>
              <c:layout>
                <c:manualLayout>
                  <c:x val="3.3708051044618725E-3"/>
                  <c:y val="1.3753078525546995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C13-42DF-9F48-7376A58B44CE}"/>
                </c:ext>
              </c:extLst>
            </c:dLbl>
            <c:dLbl>
              <c:idx val="7"/>
              <c:layout>
                <c:manualLayout>
                  <c:x val="-7.0491114211041241E-3"/>
                  <c:y val="-2.779807103377535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30B-43D8-B2DC-F5FFDDD10202}"/>
                </c:ext>
              </c:extLst>
            </c:dLbl>
            <c:numFmt formatCode="0%" sourceLinked="0"/>
            <c:spPr>
              <a:noFill/>
              <a:ln w="25400"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(Hoja2!$D$2,Hoja2!$I$2,Hoja2!$N$2,Hoja2!$S$2,Hoja2!$Y$2,Hoja2!$AC$2,Hoja2!$AH$2,Hoja2!$AM$2)</c:f>
              <c:strCache>
                <c:ptCount val="8"/>
                <c:pt idx="0">
                  <c:v>adenovirus</c:v>
                </c:pt>
                <c:pt idx="1">
                  <c:v>RSV</c:v>
                </c:pt>
                <c:pt idx="2">
                  <c:v>influenza A</c:v>
                </c:pt>
                <c:pt idx="3">
                  <c:v>influenza B</c:v>
                </c:pt>
                <c:pt idx="4">
                  <c:v>parainfluenza</c:v>
                </c:pt>
                <c:pt idx="5">
                  <c:v>metapneumovirus</c:v>
                </c:pt>
                <c:pt idx="6">
                  <c:v>SARS-CoV-2</c:v>
                </c:pt>
                <c:pt idx="7">
                  <c:v>rhino/enterovirus</c:v>
                </c:pt>
              </c:strCache>
            </c:strRef>
          </c:cat>
          <c:val>
            <c:numRef>
              <c:f>(Hoja2!$C$9,Hoja2!$H$9,Hoja2!$M$9,Hoja2!$R$9,Hoja2!$W$9,Hoja2!$AB$9,Hoja2!$AG$9,Hoja2!$AL$9)</c:f>
              <c:numCache>
                <c:formatCode>General</c:formatCode>
                <c:ptCount val="8"/>
                <c:pt idx="0">
                  <c:v>51</c:v>
                </c:pt>
                <c:pt idx="1">
                  <c:v>7</c:v>
                </c:pt>
                <c:pt idx="2">
                  <c:v>19</c:v>
                </c:pt>
                <c:pt idx="3">
                  <c:v>0</c:v>
                </c:pt>
                <c:pt idx="4">
                  <c:v>31</c:v>
                </c:pt>
                <c:pt idx="5">
                  <c:v>4</c:v>
                </c:pt>
                <c:pt idx="6">
                  <c:v>15</c:v>
                </c:pt>
                <c:pt idx="7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C13-42DF-9F48-7376A58B4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rotY val="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17593662595756"/>
          <c:y val="0.26698689077209609"/>
          <c:w val="0.47884187082405344"/>
          <c:h val="0.3866231647634584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9"/>
          <c:dPt>
            <c:idx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F45-4045-9918-653AA8E09851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F45-4045-9918-653AA8E09851}"/>
              </c:ext>
            </c:extLst>
          </c:dPt>
          <c:dPt>
            <c:idx val="2"/>
            <c:bubble3D val="0"/>
            <c:explosion val="1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F45-4045-9918-653AA8E09851}"/>
              </c:ext>
            </c:extLst>
          </c:dPt>
          <c:dPt>
            <c:idx val="3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F45-4045-9918-653AA8E09851}"/>
              </c:ext>
            </c:extLst>
          </c:dPt>
          <c:dPt>
            <c:idx val="4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F45-4045-9918-653AA8E09851}"/>
              </c:ext>
            </c:extLst>
          </c:dPt>
          <c:dPt>
            <c:idx val="5"/>
            <c:bubble3D val="0"/>
            <c:explosion val="7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F45-4045-9918-653AA8E09851}"/>
              </c:ext>
            </c:extLst>
          </c:dPt>
          <c:dPt>
            <c:idx val="6"/>
            <c:bubble3D val="0"/>
            <c:explosion val="10"/>
            <c:spPr>
              <a:solidFill>
                <a:srgbClr val="EA1EE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0F45-4045-9918-653AA8E09851}"/>
              </c:ext>
            </c:extLst>
          </c:dPt>
          <c:dPt>
            <c:idx val="7"/>
            <c:bubble3D val="0"/>
            <c:spPr>
              <a:solidFill>
                <a:srgbClr val="7030A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8E18-491D-B884-93AD16F32086}"/>
              </c:ext>
            </c:extLst>
          </c:dPt>
          <c:dLbls>
            <c:dLbl>
              <c:idx val="0"/>
              <c:layout>
                <c:manualLayout>
                  <c:x val="-1.2917147907908417E-2"/>
                  <c:y val="2.8768715058488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45-4045-9918-653AA8E09851}"/>
                </c:ext>
              </c:extLst>
            </c:dLbl>
            <c:dLbl>
              <c:idx val="1"/>
              <c:layout>
                <c:manualLayout>
                  <c:x val="-5.2599658003198155E-5"/>
                  <c:y val="1.658194983095245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45-4045-9918-653AA8E09851}"/>
                </c:ext>
              </c:extLst>
            </c:dLbl>
            <c:dLbl>
              <c:idx val="2"/>
              <c:layout>
                <c:manualLayout>
                  <c:x val="-1.5620642179496828E-2"/>
                  <c:y val="1.0869119396251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F45-4045-9918-653AA8E09851}"/>
                </c:ext>
              </c:extLst>
            </c:dLbl>
            <c:dLbl>
              <c:idx val="3"/>
              <c:layout>
                <c:manualLayout>
                  <c:x val="7.33016717953706E-4"/>
                  <c:y val="2.177616123968336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F45-4045-9918-653AA8E09851}"/>
                </c:ext>
              </c:extLst>
            </c:dLbl>
            <c:dLbl>
              <c:idx val="4"/>
              <c:layout>
                <c:manualLayout>
                  <c:x val="2.9975397573029646E-4"/>
                  <c:y val="1.985838825383439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F45-4045-9918-653AA8E0985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F45-4045-9918-653AA8E09851}"/>
                </c:ext>
              </c:extLst>
            </c:dLbl>
            <c:dLbl>
              <c:idx val="6"/>
              <c:layout>
                <c:manualLayout>
                  <c:x val="-4.4601946991195251E-3"/>
                  <c:y val="-4.9485848963690494E-2"/>
                </c:manualLayout>
              </c:layout>
              <c:numFmt formatCode="0%" sourceLinked="0"/>
              <c:spPr>
                <a:noFill/>
                <a:ln w="25400"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L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8258169606461359E-2"/>
                      <c:h val="4.095719641760963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0F45-4045-9918-653AA8E09851}"/>
                </c:ext>
              </c:extLst>
            </c:dLbl>
            <c:dLbl>
              <c:idx val="7"/>
              <c:layout>
                <c:manualLayout>
                  <c:x val="6.4170534265735518E-2"/>
                  <c:y val="-3.232453970347648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E18-491D-B884-93AD16F32086}"/>
                </c:ext>
              </c:extLst>
            </c:dLbl>
            <c:numFmt formatCode="0%" sourceLinked="0"/>
            <c:spPr>
              <a:noFill/>
              <a:ln w="25400"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(Hoja2!$D$2,Hoja2!$I$2,Hoja2!$N$2,Hoja2!$S$2,Hoja2!$Y$2,Hoja2!$AC$2,Hoja2!$AH$2,Hoja2!$AM$2)</c:f>
              <c:strCache>
                <c:ptCount val="8"/>
                <c:pt idx="0">
                  <c:v>adenovirus</c:v>
                </c:pt>
                <c:pt idx="1">
                  <c:v>RSV</c:v>
                </c:pt>
                <c:pt idx="2">
                  <c:v>influenza A</c:v>
                </c:pt>
                <c:pt idx="3">
                  <c:v>influenza B</c:v>
                </c:pt>
                <c:pt idx="4">
                  <c:v>parainfluenza</c:v>
                </c:pt>
                <c:pt idx="5">
                  <c:v>metapneumovirus</c:v>
                </c:pt>
                <c:pt idx="6">
                  <c:v>SARS-CoV-2</c:v>
                </c:pt>
                <c:pt idx="7">
                  <c:v>rhino/enterovirus</c:v>
                </c:pt>
              </c:strCache>
            </c:strRef>
          </c:cat>
          <c:val>
            <c:numRef>
              <c:f>(Hoja2!$D$9,Hoja2!$I$9,Hoja2!$N$9,Hoja2!$S$9,Hoja2!$X$9,Hoja2!$AC$9,Hoja2!$AH$9,Hoja2!$AM$9)</c:f>
              <c:numCache>
                <c:formatCode>General</c:formatCode>
                <c:ptCount val="8"/>
                <c:pt idx="0">
                  <c:v>13</c:v>
                </c:pt>
                <c:pt idx="1">
                  <c:v>1</c:v>
                </c:pt>
                <c:pt idx="2">
                  <c:v>17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8</c:v>
                </c:pt>
                <c:pt idx="7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F45-4045-9918-653AA8E09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rotY val="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17593662595756"/>
          <c:y val="0.26698689077209609"/>
          <c:w val="0.47884187082405344"/>
          <c:h val="0.3866231647634584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9"/>
          <c:dPt>
            <c:idx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FF0-4937-821F-2569A83147BF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FF0-4937-821F-2569A83147BF}"/>
              </c:ext>
            </c:extLst>
          </c:dPt>
          <c:dPt>
            <c:idx val="2"/>
            <c:bubble3D val="0"/>
            <c:explosion val="1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FF0-4937-821F-2569A83147BF}"/>
              </c:ext>
            </c:extLst>
          </c:dPt>
          <c:dPt>
            <c:idx val="3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FF0-4937-821F-2569A83147BF}"/>
              </c:ext>
            </c:extLst>
          </c:dPt>
          <c:dPt>
            <c:idx val="4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FF0-4937-821F-2569A83147BF}"/>
              </c:ext>
            </c:extLst>
          </c:dPt>
          <c:dPt>
            <c:idx val="5"/>
            <c:bubble3D val="0"/>
            <c:explosion val="7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FF0-4937-821F-2569A83147BF}"/>
              </c:ext>
            </c:extLst>
          </c:dPt>
          <c:dPt>
            <c:idx val="6"/>
            <c:bubble3D val="0"/>
            <c:explosion val="10"/>
            <c:spPr>
              <a:solidFill>
                <a:srgbClr val="EA1EE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EFF0-4937-821F-2569A83147BF}"/>
              </c:ext>
            </c:extLst>
          </c:dPt>
          <c:dLbls>
            <c:dLbl>
              <c:idx val="0"/>
              <c:layout>
                <c:manualLayout>
                  <c:x val="-2.5603160220073859E-3"/>
                  <c:y val="-1.482102721115403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F0-4937-821F-2569A83147BF}"/>
                </c:ext>
              </c:extLst>
            </c:dLbl>
            <c:dLbl>
              <c:idx val="2"/>
              <c:layout>
                <c:manualLayout>
                  <c:x val="-1.5620642179496828E-2"/>
                  <c:y val="1.0869119396251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F0-4937-821F-2569A83147BF}"/>
                </c:ext>
              </c:extLst>
            </c:dLbl>
            <c:dLbl>
              <c:idx val="3"/>
              <c:layout>
                <c:manualLayout>
                  <c:x val="-2.5898836702934608E-2"/>
                  <c:y val="-6.4651825217489642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F0-4937-821F-2569A83147BF}"/>
                </c:ext>
              </c:extLst>
            </c:dLbl>
            <c:dLbl>
              <c:idx val="4"/>
              <c:layout>
                <c:manualLayout>
                  <c:x val="-1.745481292088006E-2"/>
                  <c:y val="-1.283400048117641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FF0-4937-821F-2569A83147BF}"/>
                </c:ext>
              </c:extLst>
            </c:dLbl>
            <c:dLbl>
              <c:idx val="5"/>
              <c:layout>
                <c:manualLayout>
                  <c:x val="-3.9650705650915814E-3"/>
                  <c:y val="-2.316142671629032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FF0-4937-821F-2569A83147BF}"/>
                </c:ext>
              </c:extLst>
            </c:dLbl>
            <c:dLbl>
              <c:idx val="6"/>
              <c:layout>
                <c:manualLayout>
                  <c:x val="-1.5011373113101491E-3"/>
                  <c:y val="-8.1300847300227533E-3"/>
                </c:manualLayout>
              </c:layout>
              <c:numFmt formatCode="0%" sourceLinked="0"/>
              <c:spPr>
                <a:noFill/>
                <a:ln w="25400"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L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8258169606461359E-2"/>
                      <c:h val="4.095719641760963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EFF0-4937-821F-2569A83147BF}"/>
                </c:ext>
              </c:extLst>
            </c:dLbl>
            <c:dLbl>
              <c:idx val="7"/>
              <c:layout>
                <c:manualLayout>
                  <c:x val="-3.495914235646002E-2"/>
                  <c:y val="-1.924761702258377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FF0-4937-821F-2569A83147BF}"/>
                </c:ext>
              </c:extLst>
            </c:dLbl>
            <c:numFmt formatCode="0%" sourceLinked="0"/>
            <c:spPr>
              <a:noFill/>
              <a:ln w="25400"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(Hoja2!$D$2,Hoja2!$I$2,Hoja2!$N$2,Hoja2!$S$2,Hoja2!$Y$2,Hoja2!$AC$2,Hoja2!$AH$2,Hoja2!$AM$2)</c:f>
              <c:strCache>
                <c:ptCount val="8"/>
                <c:pt idx="0">
                  <c:v>adenovirus</c:v>
                </c:pt>
                <c:pt idx="1">
                  <c:v>RSV</c:v>
                </c:pt>
                <c:pt idx="2">
                  <c:v>influenza A</c:v>
                </c:pt>
                <c:pt idx="3">
                  <c:v>influenza B</c:v>
                </c:pt>
                <c:pt idx="4">
                  <c:v>parainfluenza</c:v>
                </c:pt>
                <c:pt idx="5">
                  <c:v>metapneumovirus</c:v>
                </c:pt>
                <c:pt idx="6">
                  <c:v>SARS-CoV-2</c:v>
                </c:pt>
                <c:pt idx="7">
                  <c:v>rhino/enterovirus</c:v>
                </c:pt>
              </c:strCache>
            </c:strRef>
          </c:cat>
          <c:val>
            <c:numRef>
              <c:f>(Hoja2!$E$9,Hoja2!$J$9,Hoja2!$O$9,Hoja2!$T$9,Hoja2!$AN$9)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90</c:v>
                </c:pt>
                <c:pt idx="3">
                  <c:v>10</c:v>
                </c:pt>
                <c:pt idx="4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FF0-4937-821F-2569A8314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rotY val="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17593662595756"/>
          <c:y val="0.26698689077209609"/>
          <c:w val="0.47884187082405344"/>
          <c:h val="0.3866231647634584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9"/>
          <c:dPt>
            <c:idx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61F-4F3D-8014-14D05273BF4D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61F-4F3D-8014-14D05273BF4D}"/>
              </c:ext>
            </c:extLst>
          </c:dPt>
          <c:dPt>
            <c:idx val="2"/>
            <c:bubble3D val="0"/>
            <c:explosion val="1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61F-4F3D-8014-14D05273BF4D}"/>
              </c:ext>
            </c:extLst>
          </c:dPt>
          <c:dPt>
            <c:idx val="3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61F-4F3D-8014-14D05273BF4D}"/>
              </c:ext>
            </c:extLst>
          </c:dPt>
          <c:dPt>
            <c:idx val="4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61F-4F3D-8014-14D05273BF4D}"/>
              </c:ext>
            </c:extLst>
          </c:dPt>
          <c:dPt>
            <c:idx val="5"/>
            <c:bubble3D val="0"/>
            <c:explosion val="7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61F-4F3D-8014-14D05273BF4D}"/>
              </c:ext>
            </c:extLst>
          </c:dPt>
          <c:dPt>
            <c:idx val="6"/>
            <c:bubble3D val="0"/>
            <c:explosion val="10"/>
            <c:spPr>
              <a:solidFill>
                <a:srgbClr val="EA1EE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861F-4F3D-8014-14D05273BF4D}"/>
              </c:ext>
            </c:extLst>
          </c:dPt>
          <c:dPt>
            <c:idx val="7"/>
            <c:bubble3D val="0"/>
            <c:spPr>
              <a:solidFill>
                <a:srgbClr val="7030A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861F-4F3D-8014-14D05273BF4D}"/>
              </c:ext>
            </c:extLst>
          </c:dPt>
          <c:dLbls>
            <c:dLbl>
              <c:idx val="0"/>
              <c:layout>
                <c:manualLayout>
                  <c:x val="-2.5603160220073859E-3"/>
                  <c:y val="-1.482102721115403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1F-4F3D-8014-14D05273BF4D}"/>
                </c:ext>
              </c:extLst>
            </c:dLbl>
            <c:dLbl>
              <c:idx val="1"/>
              <c:layout>
                <c:manualLayout>
                  <c:x val="1.0723107245285428E-2"/>
                  <c:y val="9.0694122026222842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1F-4F3D-8014-14D05273BF4D}"/>
                </c:ext>
              </c:extLst>
            </c:dLbl>
            <c:dLbl>
              <c:idx val="2"/>
              <c:layout>
                <c:manualLayout>
                  <c:x val="-2.3018379240854706E-2"/>
                  <c:y val="5.445886166589354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1F-4F3D-8014-14D05273BF4D}"/>
                </c:ext>
              </c:extLst>
            </c:dLbl>
            <c:dLbl>
              <c:idx val="3"/>
              <c:layout>
                <c:manualLayout>
                  <c:x val="-7.4653069431781561E-4"/>
                  <c:y val="1.7509175726554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61F-4F3D-8014-14D05273BF4D}"/>
                </c:ext>
              </c:extLst>
            </c:dLbl>
            <c:dLbl>
              <c:idx val="4"/>
              <c:layout>
                <c:manualLayout>
                  <c:x val="-5.6184356733561154E-3"/>
                  <c:y val="1.985838825383439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61F-4F3D-8014-14D05273BF4D}"/>
                </c:ext>
              </c:extLst>
            </c:dLbl>
            <c:dLbl>
              <c:idx val="5"/>
              <c:layout>
                <c:manualLayout>
                  <c:x val="-2.4855231528200599E-3"/>
                  <c:y val="2.04283155533521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61F-4F3D-8014-14D05273BF4D}"/>
                </c:ext>
              </c:extLst>
            </c:dLbl>
            <c:dLbl>
              <c:idx val="6"/>
              <c:layout>
                <c:manualLayout>
                  <c:x val="-1.5011373113101491E-3"/>
                  <c:y val="-8.1300847300227533E-3"/>
                </c:manualLayout>
              </c:layout>
              <c:numFmt formatCode="0%" sourceLinked="0"/>
              <c:spPr>
                <a:noFill/>
                <a:ln w="25400"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L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8258169606461359E-2"/>
                      <c:h val="4.095719641760963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861F-4F3D-8014-14D05273BF4D}"/>
                </c:ext>
              </c:extLst>
            </c:dLbl>
            <c:dLbl>
              <c:idx val="7"/>
              <c:layout>
                <c:manualLayout>
                  <c:x val="-3.495914235646002E-2"/>
                  <c:y val="-1.924761702258377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61F-4F3D-8014-14D05273BF4D}"/>
                </c:ext>
              </c:extLst>
            </c:dLbl>
            <c:numFmt formatCode="0%" sourceLinked="0"/>
            <c:spPr>
              <a:noFill/>
              <a:ln w="25400"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(Hoja2!$D$2,Hoja2!$I$2,Hoja2!$N$2,Hoja2!$S$2,Hoja2!$Y$2,Hoja2!$AC$2,Hoja2!$AH$2,Hoja2!$AM$2)</c:f>
              <c:strCache>
                <c:ptCount val="8"/>
                <c:pt idx="0">
                  <c:v>adenovirus</c:v>
                </c:pt>
                <c:pt idx="1">
                  <c:v>RSV</c:v>
                </c:pt>
                <c:pt idx="2">
                  <c:v>influenza A</c:v>
                </c:pt>
                <c:pt idx="3">
                  <c:v>influenza B</c:v>
                </c:pt>
                <c:pt idx="4">
                  <c:v>parainfluenza</c:v>
                </c:pt>
                <c:pt idx="5">
                  <c:v>metapneumovirus</c:v>
                </c:pt>
                <c:pt idx="6">
                  <c:v>SARS-CoV-2</c:v>
                </c:pt>
                <c:pt idx="7">
                  <c:v>rhino/enterovirus</c:v>
                </c:pt>
              </c:strCache>
            </c:strRef>
          </c:cat>
          <c:val>
            <c:numRef>
              <c:f>(Hoja2!$F$9,Hoja2!$K$9,Hoja2!$P$9,Hoja2!$U$9,Hoja2!$Z$9,Hoja2!$AE$9,Hoja2!$AJ$9,Hoja2!$AO$9)</c:f>
              <c:numCache>
                <c:formatCode>General</c:formatCode>
                <c:ptCount val="8"/>
                <c:pt idx="0">
                  <c:v>0</c:v>
                </c:pt>
                <c:pt idx="1">
                  <c:v>2</c:v>
                </c:pt>
                <c:pt idx="2">
                  <c:v>21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  <c:pt idx="6">
                  <c:v>15</c:v>
                </c:pt>
                <c:pt idx="7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61F-4F3D-8014-14D05273B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83" workbookViewId="0"/>
  </sheetViews>
  <pageMargins left="0.75" right="0.75" top="1" bottom="1" header="0" footer="0"/>
  <pageSetup orientation="landscape" horizontalDpi="360" verticalDpi="360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85" workbookViewId="0"/>
  </sheetViews>
  <pageMargins left="0.75" right="0.75" top="1" bottom="1" header="0" footer="0"/>
  <pageSetup orientation="landscape" horizontalDpi="360" verticalDpi="196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85" workbookViewId="0"/>
  </sheetViews>
  <pageMargins left="0.75" right="0.75" top="1" bottom="1" header="0" footer="0"/>
  <pageSetup orientation="landscape" horizontalDpi="360" verticalDpi="196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9B4CCBC-6C0D-4670-80E3-5B7E1EE16FF8}">
  <sheetPr/>
  <sheetViews>
    <sheetView zoomScale="85" workbookViewId="0"/>
  </sheetViews>
  <pageMargins left="0.75" right="0.75" top="1" bottom="1" header="0" footer="0"/>
  <pageSetup orientation="landscape" horizontalDpi="360" verticalDpi="196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548FB80-1DA6-4BDA-9FB1-6B9D004F5BD0}">
  <sheetPr/>
  <sheetViews>
    <sheetView tabSelected="1" zoomScale="85" workbookViewId="0"/>
  </sheetViews>
  <pageMargins left="0.75" right="0.75" top="1" bottom="1" header="0" footer="0"/>
  <pageSetup orientation="landscape" horizontalDpi="360" verticalDpi="196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68675" cy="5822108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0.0365</cdr:x>
      <cdr:y>0.77875</cdr:y>
    </cdr:from>
    <cdr:to>
      <cdr:x>0.67675</cdr:x>
      <cdr:y>0.84275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0063" y="4552824"/>
          <a:ext cx="5493453" cy="372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250" b="1" i="0" u="none" strike="noStrike" baseline="0">
              <a:solidFill>
                <a:srgbClr val="000000"/>
              </a:solidFill>
              <a:latin typeface="Arial"/>
              <a:cs typeface="Arial"/>
            </a:rPr>
            <a:t>Total isolates = 72</a:t>
          </a:r>
        </a:p>
        <a:p xmlns:a="http://schemas.openxmlformats.org/drawingml/2006/main">
          <a:pPr algn="l" rtl="0">
            <a:defRPr sz="1000"/>
          </a:pPr>
          <a:endParaRPr lang="es-ES" sz="145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0.2655</cdr:x>
      <cdr:y>0.02675</cdr:y>
    </cdr:from>
    <cdr:to>
      <cdr:x>0.84725</cdr:x>
      <cdr:y>0.0355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76853" y="154729"/>
          <a:ext cx="5125655" cy="467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CL"/>
        </a:p>
      </cdr:txBody>
    </cdr:sp>
  </cdr:relSizeAnchor>
  <cdr:relSizeAnchor xmlns:cdr="http://schemas.openxmlformats.org/drawingml/2006/chartDrawing">
    <cdr:from>
      <cdr:x>0.15925</cdr:x>
      <cdr:y>0.246</cdr:y>
    </cdr:from>
    <cdr:to>
      <cdr:x>0.17225</cdr:x>
      <cdr:y>0.293</cdr:y>
    </cdr:to>
    <cdr:sp macro="" textlink="">
      <cdr:nvSpPr>
        <cdr:cNvPr id="3584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06539" y="1338551"/>
          <a:ext cx="104780" cy="2671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CL"/>
        </a:p>
      </cdr:txBody>
    </cdr:sp>
  </cdr:relSizeAnchor>
  <cdr:relSizeAnchor xmlns:cdr="http://schemas.openxmlformats.org/drawingml/2006/chartDrawing">
    <cdr:from>
      <cdr:x>0.14525</cdr:x>
      <cdr:y>0.21731</cdr:y>
    </cdr:from>
    <cdr:to>
      <cdr:x>0.24935</cdr:x>
      <cdr:y>0.25577</cdr:y>
    </cdr:to>
    <cdr:sp macro="" textlink="">
      <cdr:nvSpPr>
        <cdr:cNvPr id="3584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6782" y="1266264"/>
          <a:ext cx="893541" cy="224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27432" tIns="27432" rIns="0" bIns="0" anchor="t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250" b="1" i="0" u="sng" strike="noStrike" baseline="0">
              <a:solidFill>
                <a:srgbClr val="000000"/>
              </a:solidFill>
              <a:latin typeface="Arial"/>
              <a:cs typeface="Arial"/>
            </a:rPr>
            <a:t>≥ 60 </a:t>
          </a:r>
          <a:r>
            <a:rPr lang="es-ES" sz="1250" b="1" i="0" u="none" strike="noStrike" baseline="0">
              <a:solidFill>
                <a:srgbClr val="000000"/>
              </a:solidFill>
              <a:latin typeface="Arial"/>
              <a:cs typeface="Arial"/>
            </a:rPr>
            <a:t>years of age: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0.24075</cdr:x>
      <cdr:y>0.026</cdr:y>
    </cdr:from>
    <cdr:to>
      <cdr:x>0.93</cdr:x>
      <cdr:y>0.27225</cdr:y>
    </cdr:to>
    <cdr:sp macro="" textlink="">
      <cdr:nvSpPr>
        <cdr:cNvPr id="184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59243" y="151809"/>
          <a:ext cx="5895466" cy="14378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" sz="1625" b="1" i="0" u="none" strike="noStrike" baseline="0">
              <a:solidFill>
                <a:srgbClr val="000000"/>
              </a:solidFill>
              <a:latin typeface="Arial"/>
              <a:cs typeface="Arial"/>
            </a:rPr>
            <a:t>Identification of respiratory virus by age group</a:t>
          </a:r>
        </a:p>
        <a:p xmlns:a="http://schemas.openxmlformats.org/drawingml/2006/main">
          <a:pPr algn="ctr" rtl="0">
            <a:defRPr sz="1000"/>
          </a:pPr>
          <a:r>
            <a:rPr lang="es-ES" sz="1625" b="1" i="0" u="none" strike="noStrike" baseline="0">
              <a:solidFill>
                <a:srgbClr val="000000"/>
              </a:solidFill>
              <a:latin typeface="Arial"/>
              <a:cs typeface="Arial"/>
            </a:rPr>
            <a:t>Metropolitan Surveillance Net</a:t>
          </a:r>
        </a:p>
        <a:p xmlns:a="http://schemas.openxmlformats.org/drawingml/2006/main">
          <a:pPr algn="ctr" rtl="0">
            <a:defRPr sz="1000"/>
          </a:pPr>
          <a:r>
            <a:rPr lang="es-ES" sz="1625" b="1" i="0" u="none" strike="noStrike" baseline="0">
              <a:solidFill>
                <a:srgbClr val="000000"/>
              </a:solidFill>
              <a:latin typeface="Arial"/>
              <a:cs typeface="Arial"/>
            </a:rPr>
            <a:t>Santiago, Chile. February 2026</a:t>
          </a:r>
        </a:p>
      </cdr:txBody>
    </cdr:sp>
  </cdr:relSizeAnchor>
  <cdr:relSizeAnchor xmlns:cdr="http://schemas.openxmlformats.org/drawingml/2006/chartDrawing">
    <cdr:from>
      <cdr:x>0.099</cdr:x>
      <cdr:y>0.806</cdr:y>
    </cdr:from>
    <cdr:to>
      <cdr:x>0.48375</cdr:x>
      <cdr:y>0.9295</cdr:y>
    </cdr:to>
    <cdr:sp macro="" textlink="">
      <cdr:nvSpPr>
        <cdr:cNvPr id="1843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846792" y="4706093"/>
          <a:ext cx="3290939" cy="7210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250" b="1" i="0" u="none" strike="noStrike" baseline="0">
              <a:solidFill>
                <a:srgbClr val="000000"/>
              </a:solidFill>
              <a:latin typeface="Arial"/>
              <a:cs typeface="Arial"/>
            </a:rPr>
            <a:t>Total isolates = 113</a:t>
          </a:r>
        </a:p>
      </cdr:txBody>
    </cdr:sp>
  </cdr:relSizeAnchor>
  <cdr:relSizeAnchor xmlns:cdr="http://schemas.openxmlformats.org/drawingml/2006/chartDrawing">
    <cdr:from>
      <cdr:x>0.08225</cdr:x>
      <cdr:y>0.2645</cdr:y>
    </cdr:from>
    <cdr:to>
      <cdr:x>0.26526</cdr:x>
      <cdr:y>0.30095</cdr:y>
    </cdr:to>
    <cdr:sp macro="" textlink="">
      <cdr:nvSpPr>
        <cdr:cNvPr id="1843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5088" y="1538854"/>
          <a:ext cx="1568827" cy="2120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27432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250" b="1" i="0" u="none" strike="noStrike" baseline="0">
              <a:solidFill>
                <a:srgbClr val="000000"/>
              </a:solidFill>
              <a:latin typeface="Arial"/>
              <a:cs typeface="Arial"/>
            </a:rPr>
            <a:t>Under 1 year of age: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68765" cy="5827059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0.2175</cdr:x>
      <cdr:y>0.015</cdr:y>
    </cdr:from>
    <cdr:to>
      <cdr:x>0.9045</cdr:x>
      <cdr:y>0.03375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60375" y="87582"/>
          <a:ext cx="5876221" cy="1094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CL"/>
        </a:p>
      </cdr:txBody>
    </cdr:sp>
  </cdr:relSizeAnchor>
  <cdr:relSizeAnchor xmlns:cdr="http://schemas.openxmlformats.org/drawingml/2006/chartDrawing">
    <cdr:from>
      <cdr:x>0.05175</cdr:x>
      <cdr:y>0.7635</cdr:y>
    </cdr:from>
    <cdr:to>
      <cdr:x>0.71</cdr:x>
      <cdr:y>0.86425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641" y="4457943"/>
          <a:ext cx="5630309" cy="5882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250" b="1" i="0" u="none" strike="noStrike" baseline="0">
              <a:solidFill>
                <a:srgbClr val="000000"/>
              </a:solidFill>
              <a:latin typeface="Arial"/>
              <a:cs typeface="Arial"/>
            </a:rPr>
            <a:t>Total isolates = 247</a:t>
          </a:r>
        </a:p>
      </cdr:txBody>
    </cdr:sp>
  </cdr:relSizeAnchor>
  <cdr:relSizeAnchor xmlns:cdr="http://schemas.openxmlformats.org/drawingml/2006/chartDrawing">
    <cdr:from>
      <cdr:x>0.11</cdr:x>
      <cdr:y>0.13625</cdr:y>
    </cdr:from>
    <cdr:to>
      <cdr:x>0.28241</cdr:x>
      <cdr:y>0.17264</cdr:y>
    </cdr:to>
    <cdr:sp macro="" textlink="">
      <cdr:nvSpPr>
        <cdr:cNvPr id="327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4208" y="793937"/>
          <a:ext cx="1479892" cy="2120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27432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250" b="1" i="0" u="sng" strike="noStrike" baseline="0">
              <a:solidFill>
                <a:srgbClr val="000000"/>
              </a:solidFill>
              <a:latin typeface="Arial"/>
              <a:cs typeface="Arial"/>
            </a:rPr>
            <a:t>1 to 4 years of age:</a:t>
          </a:r>
        </a:p>
      </cdr:txBody>
    </cdr:sp>
  </cdr:relSizeAnchor>
  <cdr:relSizeAnchor xmlns:cdr="http://schemas.openxmlformats.org/drawingml/2006/chartDrawing">
    <cdr:from>
      <cdr:x>0.00592</cdr:x>
      <cdr:y>0.00872</cdr:y>
    </cdr:from>
    <cdr:to>
      <cdr:x>0.39017</cdr:x>
      <cdr:y>0.13203</cdr:y>
    </cdr:to>
    <cdr:sp macro="" textlink="">
      <cdr:nvSpPr>
        <cdr:cNvPr id="3" name="Text Box 3">
          <a:extLst xmlns:a="http://schemas.openxmlformats.org/drawingml/2006/main">
            <a:ext uri="{FF2B5EF4-FFF2-40B4-BE49-F238E27FC236}">
              <a16:creationId xmlns:a16="http://schemas.microsoft.com/office/drawing/2014/main" id="{7D68F8B4-FE1C-48BF-585A-CDE27D90EA16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50800" y="50800"/>
          <a:ext cx="3298269" cy="7185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27432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endParaRPr lang="es-ES" sz="125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68765" cy="5827059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0.0365</cdr:x>
      <cdr:y>0.77875</cdr:y>
    </cdr:from>
    <cdr:to>
      <cdr:x>0.67675</cdr:x>
      <cdr:y>0.84275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0063" y="4552824"/>
          <a:ext cx="5493453" cy="372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250" b="1" i="0" u="none" strike="noStrike" baseline="0">
              <a:solidFill>
                <a:srgbClr val="000000"/>
              </a:solidFill>
              <a:latin typeface="Arial"/>
              <a:cs typeface="Arial"/>
            </a:rPr>
            <a:t>Total isolates = 87</a:t>
          </a:r>
        </a:p>
        <a:p xmlns:a="http://schemas.openxmlformats.org/drawingml/2006/main">
          <a:pPr algn="l" rtl="0">
            <a:defRPr sz="1000"/>
          </a:pPr>
          <a:endParaRPr lang="es-ES" sz="145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0.2655</cdr:x>
      <cdr:y>0.02675</cdr:y>
    </cdr:from>
    <cdr:to>
      <cdr:x>0.84725</cdr:x>
      <cdr:y>0.0355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76853" y="154729"/>
          <a:ext cx="5125655" cy="467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CL"/>
        </a:p>
      </cdr:txBody>
    </cdr:sp>
  </cdr:relSizeAnchor>
  <cdr:relSizeAnchor xmlns:cdr="http://schemas.openxmlformats.org/drawingml/2006/chartDrawing">
    <cdr:from>
      <cdr:x>0.15925</cdr:x>
      <cdr:y>0.246</cdr:y>
    </cdr:from>
    <cdr:to>
      <cdr:x>0.17225</cdr:x>
      <cdr:y>0.293</cdr:y>
    </cdr:to>
    <cdr:sp macro="" textlink="">
      <cdr:nvSpPr>
        <cdr:cNvPr id="3584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06539" y="1338551"/>
          <a:ext cx="104780" cy="2671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CL"/>
        </a:p>
      </cdr:txBody>
    </cdr:sp>
  </cdr:relSizeAnchor>
  <cdr:relSizeAnchor xmlns:cdr="http://schemas.openxmlformats.org/drawingml/2006/chartDrawing">
    <cdr:from>
      <cdr:x>0.14525</cdr:x>
      <cdr:y>0.196</cdr:y>
    </cdr:from>
    <cdr:to>
      <cdr:x>0.30625</cdr:x>
      <cdr:y>0.23239</cdr:y>
    </cdr:to>
    <cdr:sp macro="" textlink="">
      <cdr:nvSpPr>
        <cdr:cNvPr id="3584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6783" y="1142104"/>
          <a:ext cx="1381981" cy="2120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27432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250" b="1" i="0" u="sng" strike="noStrike" baseline="0">
              <a:solidFill>
                <a:srgbClr val="000000"/>
              </a:solidFill>
              <a:latin typeface="Arial"/>
              <a:cs typeface="Arial"/>
            </a:rPr>
            <a:t>5-14 </a:t>
          </a:r>
          <a:r>
            <a:rPr lang="es-ES" sz="1250" b="1" i="0" u="none" strike="noStrike" baseline="0">
              <a:solidFill>
                <a:srgbClr val="000000"/>
              </a:solidFill>
              <a:latin typeface="Arial"/>
              <a:cs typeface="Arial"/>
            </a:rPr>
            <a:t>years of age: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568765" cy="5827059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ED0B654-718C-8E3A-D13B-E363578BE39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0.0365</cdr:x>
      <cdr:y>0.77875</cdr:y>
    </cdr:from>
    <cdr:to>
      <cdr:x>0.67675</cdr:x>
      <cdr:y>0.84275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0063" y="4552824"/>
          <a:ext cx="5493453" cy="372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250" b="1" i="0" u="none" strike="noStrike" baseline="0">
              <a:solidFill>
                <a:srgbClr val="000000"/>
              </a:solidFill>
              <a:latin typeface="Arial"/>
              <a:cs typeface="Arial"/>
            </a:rPr>
            <a:t>Total isolates = 199</a:t>
          </a:r>
        </a:p>
        <a:p xmlns:a="http://schemas.openxmlformats.org/drawingml/2006/main">
          <a:pPr algn="l" rtl="0">
            <a:defRPr sz="1000"/>
          </a:pPr>
          <a:endParaRPr lang="es-ES" sz="145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0.2655</cdr:x>
      <cdr:y>0.02675</cdr:y>
    </cdr:from>
    <cdr:to>
      <cdr:x>0.84725</cdr:x>
      <cdr:y>0.0355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76853" y="154729"/>
          <a:ext cx="5125655" cy="467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CL"/>
        </a:p>
      </cdr:txBody>
    </cdr:sp>
  </cdr:relSizeAnchor>
  <cdr:relSizeAnchor xmlns:cdr="http://schemas.openxmlformats.org/drawingml/2006/chartDrawing">
    <cdr:from>
      <cdr:x>0.15925</cdr:x>
      <cdr:y>0.246</cdr:y>
    </cdr:from>
    <cdr:to>
      <cdr:x>0.17225</cdr:x>
      <cdr:y>0.293</cdr:y>
    </cdr:to>
    <cdr:sp macro="" textlink="">
      <cdr:nvSpPr>
        <cdr:cNvPr id="3584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06539" y="1338551"/>
          <a:ext cx="104780" cy="2671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CL"/>
        </a:p>
      </cdr:txBody>
    </cdr:sp>
  </cdr:relSizeAnchor>
  <cdr:relSizeAnchor xmlns:cdr="http://schemas.openxmlformats.org/drawingml/2006/chartDrawing">
    <cdr:from>
      <cdr:x>0.14525</cdr:x>
      <cdr:y>0.196</cdr:y>
    </cdr:from>
    <cdr:to>
      <cdr:x>0.32183</cdr:x>
      <cdr:y>0.23239</cdr:y>
    </cdr:to>
    <cdr:sp macro="" textlink="">
      <cdr:nvSpPr>
        <cdr:cNvPr id="3584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6783" y="1142104"/>
          <a:ext cx="1515671" cy="2120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27432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250" b="1" i="0" u="sng" strike="noStrike" baseline="0">
              <a:solidFill>
                <a:srgbClr val="000000"/>
              </a:solidFill>
              <a:latin typeface="Arial"/>
              <a:cs typeface="Arial"/>
            </a:rPr>
            <a:t>15-59  </a:t>
          </a:r>
          <a:r>
            <a:rPr lang="es-ES" sz="1250" b="1" i="0" u="none" strike="noStrike" baseline="0">
              <a:solidFill>
                <a:srgbClr val="000000"/>
              </a:solidFill>
              <a:latin typeface="Arial"/>
              <a:cs typeface="Arial"/>
            </a:rPr>
            <a:t>years of age: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568765" cy="5827059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1C610A-9808-E138-24F0-4372914210B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RowHeight="12.5" x14ac:dyDescent="0.25"/>
  <sheetData/>
  <phoneticPr fontId="0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DY9"/>
  <sheetViews>
    <sheetView workbookViewId="0">
      <selection activeCell="A9" sqref="A9"/>
    </sheetView>
  </sheetViews>
  <sheetFormatPr baseColWidth="10" defaultRowHeight="12.5" x14ac:dyDescent="0.25"/>
  <cols>
    <col min="21" max="21" width="11.36328125" customWidth="1"/>
    <col min="22" max="22" width="12.36328125" bestFit="1" customWidth="1"/>
    <col min="23" max="24" width="12.36328125" customWidth="1"/>
    <col min="26" max="26" width="12.36328125" bestFit="1" customWidth="1"/>
    <col min="27" max="35" width="12.36328125" customWidth="1"/>
    <col min="36" max="41" width="15.453125" customWidth="1"/>
    <col min="42" max="42" width="14.1796875" customWidth="1"/>
    <col min="44" max="44" width="13.6328125" customWidth="1"/>
    <col min="46" max="46" width="14" customWidth="1"/>
  </cols>
  <sheetData>
    <row r="2" spans="1:129" x14ac:dyDescent="0.25">
      <c r="A2" t="s">
        <v>6</v>
      </c>
      <c r="D2" t="s">
        <v>1</v>
      </c>
      <c r="I2" t="s">
        <v>19</v>
      </c>
      <c r="N2" t="s">
        <v>7</v>
      </c>
      <c r="S2" t="s">
        <v>8</v>
      </c>
      <c r="Y2" t="s">
        <v>4</v>
      </c>
      <c r="AC2" t="s">
        <v>20</v>
      </c>
      <c r="AH2" t="s">
        <v>21</v>
      </c>
      <c r="AM2" s="2" t="s">
        <v>22</v>
      </c>
      <c r="AP2" t="s">
        <v>3</v>
      </c>
      <c r="AQ2" s="2" t="s">
        <v>14</v>
      </c>
      <c r="AR2" s="2" t="s">
        <v>15</v>
      </c>
      <c r="AS2" s="2" t="s">
        <v>16</v>
      </c>
      <c r="AT2" s="2" t="s">
        <v>17</v>
      </c>
      <c r="AU2" t="s">
        <v>5</v>
      </c>
    </row>
    <row r="3" spans="1:129" ht="16.5" customHeight="1" x14ac:dyDescent="0.3">
      <c r="B3" t="s">
        <v>0</v>
      </c>
      <c r="C3" s="2" t="s">
        <v>10</v>
      </c>
      <c r="D3" s="2" t="s">
        <v>11</v>
      </c>
      <c r="E3" s="2" t="s">
        <v>12</v>
      </c>
      <c r="F3" s="2" t="s">
        <v>18</v>
      </c>
      <c r="G3" t="s">
        <v>0</v>
      </c>
      <c r="H3" s="2" t="s">
        <v>10</v>
      </c>
      <c r="I3" s="2" t="s">
        <v>11</v>
      </c>
      <c r="J3" s="2" t="s">
        <v>12</v>
      </c>
      <c r="K3" s="2" t="s">
        <v>18</v>
      </c>
      <c r="L3" t="s">
        <v>0</v>
      </c>
      <c r="M3" s="2" t="s">
        <v>13</v>
      </c>
      <c r="N3" s="2" t="s">
        <v>11</v>
      </c>
      <c r="O3" s="2" t="s">
        <v>12</v>
      </c>
      <c r="P3" s="2" t="s">
        <v>18</v>
      </c>
      <c r="Q3" t="s">
        <v>0</v>
      </c>
      <c r="R3" s="2" t="s">
        <v>13</v>
      </c>
      <c r="S3" s="2" t="s">
        <v>11</v>
      </c>
      <c r="T3" s="2" t="s">
        <v>12</v>
      </c>
      <c r="U3" s="2" t="s">
        <v>18</v>
      </c>
      <c r="V3" t="s">
        <v>0</v>
      </c>
      <c r="W3" s="2" t="s">
        <v>13</v>
      </c>
      <c r="X3" s="2" t="s">
        <v>11</v>
      </c>
      <c r="Y3" s="2" t="s">
        <v>12</v>
      </c>
      <c r="Z3" s="2" t="s">
        <v>18</v>
      </c>
      <c r="AA3" t="s">
        <v>9</v>
      </c>
      <c r="AB3" s="2" t="s">
        <v>13</v>
      </c>
      <c r="AC3" s="2" t="s">
        <v>11</v>
      </c>
      <c r="AD3" s="2" t="s">
        <v>12</v>
      </c>
      <c r="AE3" s="2" t="s">
        <v>18</v>
      </c>
      <c r="AF3" t="s">
        <v>9</v>
      </c>
      <c r="AG3" s="2" t="s">
        <v>13</v>
      </c>
      <c r="AH3" s="2" t="s">
        <v>11</v>
      </c>
      <c r="AI3" s="2" t="s">
        <v>12</v>
      </c>
      <c r="AJ3" s="2" t="s">
        <v>18</v>
      </c>
      <c r="AK3" t="s">
        <v>9</v>
      </c>
      <c r="AL3" s="2" t="s">
        <v>13</v>
      </c>
      <c r="AM3" s="2" t="s">
        <v>11</v>
      </c>
      <c r="AN3" s="2" t="s">
        <v>12</v>
      </c>
      <c r="AO3" s="2" t="s">
        <v>18</v>
      </c>
    </row>
    <row r="4" spans="1:129" x14ac:dyDescent="0.25">
      <c r="A4" s="1">
        <v>5</v>
      </c>
      <c r="B4">
        <f>5+1</f>
        <v>6</v>
      </c>
      <c r="C4">
        <f>5+12+2</f>
        <v>19</v>
      </c>
      <c r="D4">
        <f>1+2</f>
        <v>3</v>
      </c>
      <c r="E4">
        <v>0</v>
      </c>
      <c r="F4">
        <v>0</v>
      </c>
      <c r="G4">
        <v>1</v>
      </c>
      <c r="H4">
        <v>4</v>
      </c>
      <c r="I4">
        <v>0</v>
      </c>
      <c r="J4">
        <v>0</v>
      </c>
      <c r="K4">
        <v>0</v>
      </c>
      <c r="L4">
        <v>0</v>
      </c>
      <c r="M4">
        <v>4</v>
      </c>
      <c r="N4">
        <f>4+1</f>
        <v>5</v>
      </c>
      <c r="O4">
        <f>2+14+4+3</f>
        <v>23</v>
      </c>
      <c r="P4">
        <v>4</v>
      </c>
      <c r="Q4">
        <v>0</v>
      </c>
      <c r="R4">
        <v>0</v>
      </c>
      <c r="S4" s="2">
        <v>0</v>
      </c>
      <c r="T4" s="2">
        <v>3</v>
      </c>
      <c r="U4" s="2">
        <v>1</v>
      </c>
      <c r="V4" s="2">
        <v>7</v>
      </c>
      <c r="W4" s="2">
        <v>12</v>
      </c>
      <c r="X4" s="2">
        <v>1</v>
      </c>
      <c r="Y4" s="2">
        <v>1</v>
      </c>
      <c r="Z4" s="2">
        <v>2</v>
      </c>
      <c r="AA4" s="2">
        <v>1</v>
      </c>
      <c r="AB4" s="2">
        <v>1</v>
      </c>
      <c r="AC4" s="2">
        <v>1</v>
      </c>
      <c r="AD4" s="2">
        <v>0</v>
      </c>
      <c r="AE4" s="2">
        <v>0</v>
      </c>
      <c r="AF4" s="2">
        <v>6</v>
      </c>
      <c r="AG4" s="2">
        <v>4</v>
      </c>
      <c r="AH4" s="2">
        <v>2</v>
      </c>
      <c r="AI4" s="2">
        <v>8</v>
      </c>
      <c r="AJ4" s="2">
        <v>6</v>
      </c>
      <c r="AK4" s="2">
        <f>16+2</f>
        <v>18</v>
      </c>
      <c r="AL4" s="2">
        <f>3+32+4</f>
        <v>39</v>
      </c>
      <c r="AM4" s="2">
        <f>2+3</f>
        <v>5</v>
      </c>
      <c r="AN4" s="2">
        <v>17</v>
      </c>
      <c r="AO4" s="2">
        <v>8</v>
      </c>
      <c r="AP4">
        <f>SUM(B4,G4,L4,Q4,V4,AA4,AF4,AK4)</f>
        <v>39</v>
      </c>
      <c r="AQ4">
        <f>SUM(C4,H4,M4,R4,W4,AB4,AG4,AL4)</f>
        <v>83</v>
      </c>
      <c r="AR4">
        <f>SUM(D4,I4,N4,S4,X4,AC4,AH4,AM4)</f>
        <v>17</v>
      </c>
      <c r="AS4">
        <f>SUM(E4,J4,O4,T4,Y4,AD4,AI4,AN4)</f>
        <v>52</v>
      </c>
      <c r="AT4">
        <f>SUM(F4,K4,P4,U4,Z4,AE4,AJ4,AO4)</f>
        <v>21</v>
      </c>
    </row>
    <row r="5" spans="1:129" x14ac:dyDescent="0.25">
      <c r="A5" s="1">
        <v>6</v>
      </c>
      <c r="B5">
        <f>2+4+1</f>
        <v>7</v>
      </c>
      <c r="C5">
        <f>5+9+2</f>
        <v>16</v>
      </c>
      <c r="D5">
        <v>6</v>
      </c>
      <c r="E5">
        <v>0</v>
      </c>
      <c r="F5" s="3">
        <v>0</v>
      </c>
      <c r="G5">
        <v>1</v>
      </c>
      <c r="H5">
        <v>0</v>
      </c>
      <c r="I5">
        <v>0</v>
      </c>
      <c r="J5">
        <v>1</v>
      </c>
      <c r="K5" s="3">
        <v>0</v>
      </c>
      <c r="L5">
        <v>0</v>
      </c>
      <c r="M5">
        <v>4</v>
      </c>
      <c r="N5">
        <v>2</v>
      </c>
      <c r="O5">
        <f>5+13+8+6+3</f>
        <v>35</v>
      </c>
      <c r="P5" s="3">
        <v>10</v>
      </c>
      <c r="Q5">
        <v>0</v>
      </c>
      <c r="R5">
        <v>0</v>
      </c>
      <c r="S5">
        <v>3</v>
      </c>
      <c r="T5">
        <v>2</v>
      </c>
      <c r="U5" s="3">
        <v>0</v>
      </c>
      <c r="V5">
        <f>1+5</f>
        <v>6</v>
      </c>
      <c r="W5">
        <v>12</v>
      </c>
      <c r="X5">
        <v>0</v>
      </c>
      <c r="Y5">
        <v>3</v>
      </c>
      <c r="Z5" s="3">
        <v>1</v>
      </c>
      <c r="AA5">
        <v>1</v>
      </c>
      <c r="AB5">
        <v>1</v>
      </c>
      <c r="AC5">
        <v>1</v>
      </c>
      <c r="AD5">
        <v>0</v>
      </c>
      <c r="AE5" s="3">
        <v>0</v>
      </c>
      <c r="AF5">
        <f>1+2</f>
        <v>3</v>
      </c>
      <c r="AG5">
        <v>6</v>
      </c>
      <c r="AH5">
        <v>3</v>
      </c>
      <c r="AI5" s="2">
        <f>12+9</f>
        <v>21</v>
      </c>
      <c r="AJ5" s="3">
        <v>5</v>
      </c>
      <c r="AK5">
        <v>21</v>
      </c>
      <c r="AL5">
        <f>15+24+3</f>
        <v>42</v>
      </c>
      <c r="AM5">
        <v>16</v>
      </c>
      <c r="AN5">
        <v>10</v>
      </c>
      <c r="AO5" s="3">
        <v>7</v>
      </c>
      <c r="AP5">
        <f t="shared" ref="AP5:AT6" si="0">SUM(B5,G5,L5,Q5,V5,AA5,AF5,AK5)</f>
        <v>39</v>
      </c>
      <c r="AQ5">
        <f t="shared" si="0"/>
        <v>81</v>
      </c>
      <c r="AR5">
        <f t="shared" si="0"/>
        <v>31</v>
      </c>
      <c r="AS5">
        <f t="shared" si="0"/>
        <v>72</v>
      </c>
      <c r="AT5">
        <f t="shared" si="0"/>
        <v>23</v>
      </c>
    </row>
    <row r="6" spans="1:129" ht="12" customHeight="1" x14ac:dyDescent="0.25">
      <c r="A6">
        <v>7</v>
      </c>
      <c r="B6" s="1">
        <v>3</v>
      </c>
      <c r="C6" s="1">
        <v>16</v>
      </c>
      <c r="D6" s="1">
        <v>4</v>
      </c>
      <c r="E6" s="1">
        <v>1</v>
      </c>
      <c r="F6" s="3">
        <v>0</v>
      </c>
      <c r="G6" s="1">
        <v>3</v>
      </c>
      <c r="H6" s="1">
        <v>3</v>
      </c>
      <c r="I6" s="1">
        <v>1</v>
      </c>
      <c r="J6" s="1">
        <v>2</v>
      </c>
      <c r="K6" s="3">
        <v>2</v>
      </c>
      <c r="L6" s="1">
        <v>1</v>
      </c>
      <c r="M6" s="1">
        <v>11</v>
      </c>
      <c r="N6" s="1">
        <v>10</v>
      </c>
      <c r="O6" s="1">
        <v>32</v>
      </c>
      <c r="P6" s="3">
        <v>7</v>
      </c>
      <c r="Q6" s="1">
        <v>0</v>
      </c>
      <c r="R6" s="1">
        <v>0</v>
      </c>
      <c r="S6" s="1">
        <v>1</v>
      </c>
      <c r="T6" s="1">
        <v>5</v>
      </c>
      <c r="U6" s="4">
        <v>0</v>
      </c>
      <c r="V6" s="1">
        <v>5</v>
      </c>
      <c r="W6" s="1">
        <v>7</v>
      </c>
      <c r="X6" s="1">
        <v>0</v>
      </c>
      <c r="Y6" s="1">
        <v>3</v>
      </c>
      <c r="Z6" s="4">
        <v>1</v>
      </c>
      <c r="AA6" s="1">
        <v>0</v>
      </c>
      <c r="AB6" s="1">
        <v>2</v>
      </c>
      <c r="AC6" s="1">
        <v>0</v>
      </c>
      <c r="AD6" s="1">
        <v>0</v>
      </c>
      <c r="AE6" s="4">
        <v>1</v>
      </c>
      <c r="AF6" s="1">
        <v>5</v>
      </c>
      <c r="AG6" s="1">
        <v>5</v>
      </c>
      <c r="AH6" s="1">
        <v>3</v>
      </c>
      <c r="AI6" s="1">
        <v>18</v>
      </c>
      <c r="AJ6" s="3">
        <v>4</v>
      </c>
      <c r="AK6" s="1">
        <v>18</v>
      </c>
      <c r="AL6" s="1">
        <v>39</v>
      </c>
      <c r="AM6" s="1">
        <v>20</v>
      </c>
      <c r="AN6" s="1">
        <v>14</v>
      </c>
      <c r="AO6" s="3">
        <v>13</v>
      </c>
      <c r="AP6">
        <f t="shared" si="0"/>
        <v>35</v>
      </c>
      <c r="AQ6">
        <f t="shared" si="0"/>
        <v>83</v>
      </c>
      <c r="AR6">
        <f t="shared" si="0"/>
        <v>39</v>
      </c>
      <c r="AS6">
        <f t="shared" si="0"/>
        <v>75</v>
      </c>
      <c r="AT6">
        <f t="shared" si="0"/>
        <v>28</v>
      </c>
    </row>
    <row r="7" spans="1:129" x14ac:dyDescent="0.25">
      <c r="A7" s="1">
        <v>8</v>
      </c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>
        <f t="shared" ref="AP7:AT7" si="1">SUM(B7,G7,L7,Q7,V7,AA7,AF7,AK7)</f>
        <v>0</v>
      </c>
      <c r="AQ7">
        <f t="shared" si="1"/>
        <v>0</v>
      </c>
      <c r="AR7">
        <f t="shared" si="1"/>
        <v>0</v>
      </c>
      <c r="AS7">
        <f t="shared" si="1"/>
        <v>0</v>
      </c>
      <c r="AT7">
        <f t="shared" si="1"/>
        <v>0</v>
      </c>
    </row>
    <row r="8" spans="1:129" x14ac:dyDescent="0.25">
      <c r="A8" s="1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P8">
        <f t="shared" ref="AP8" si="2">SUM(B8,G8,L8,Q8,V8,AA8,AF8,AK8)</f>
        <v>0</v>
      </c>
      <c r="AQ8">
        <f t="shared" ref="AQ8" si="3">SUM(C8,H8,M8,R8,W8,AB8,AG8,AL8)</f>
        <v>0</v>
      </c>
      <c r="AR8">
        <f t="shared" ref="AR8" si="4">SUM(D8,I8,N8,S8,X8,AC8,AH8,AM8)</f>
        <v>0</v>
      </c>
      <c r="AS8">
        <f t="shared" ref="AS8" si="5">SUM(E8,J8,O8,T8,Y8,AD8,AI8,AN8)</f>
        <v>0</v>
      </c>
      <c r="AT8">
        <f t="shared" ref="AT8" si="6">SUM(F8,K8,P8,U8,Z8,AE8,AJ8,AO8)</f>
        <v>0</v>
      </c>
    </row>
    <row r="9" spans="1:129" x14ac:dyDescent="0.25">
      <c r="A9" t="s">
        <v>2</v>
      </c>
      <c r="B9">
        <f>SUM(B4:B8)</f>
        <v>16</v>
      </c>
      <c r="C9">
        <f t="shared" ref="C9:AO9" si="7">SUM(C4:C8)</f>
        <v>51</v>
      </c>
      <c r="D9">
        <f t="shared" si="7"/>
        <v>13</v>
      </c>
      <c r="E9">
        <f t="shared" si="7"/>
        <v>1</v>
      </c>
      <c r="F9">
        <f t="shared" si="7"/>
        <v>0</v>
      </c>
      <c r="G9">
        <f t="shared" si="7"/>
        <v>5</v>
      </c>
      <c r="H9">
        <f t="shared" si="7"/>
        <v>7</v>
      </c>
      <c r="I9">
        <f t="shared" si="7"/>
        <v>1</v>
      </c>
      <c r="J9">
        <f t="shared" si="7"/>
        <v>3</v>
      </c>
      <c r="K9">
        <f t="shared" si="7"/>
        <v>2</v>
      </c>
      <c r="L9">
        <f t="shared" si="7"/>
        <v>1</v>
      </c>
      <c r="M9">
        <f t="shared" si="7"/>
        <v>19</v>
      </c>
      <c r="N9">
        <f t="shared" si="7"/>
        <v>17</v>
      </c>
      <c r="O9">
        <f t="shared" si="7"/>
        <v>90</v>
      </c>
      <c r="P9">
        <f t="shared" si="7"/>
        <v>21</v>
      </c>
      <c r="Q9">
        <f t="shared" si="7"/>
        <v>0</v>
      </c>
      <c r="R9">
        <f t="shared" si="7"/>
        <v>0</v>
      </c>
      <c r="S9">
        <f t="shared" si="7"/>
        <v>4</v>
      </c>
      <c r="T9">
        <f t="shared" si="7"/>
        <v>10</v>
      </c>
      <c r="U9">
        <f t="shared" si="7"/>
        <v>1</v>
      </c>
      <c r="V9">
        <f t="shared" si="7"/>
        <v>18</v>
      </c>
      <c r="W9">
        <f t="shared" si="7"/>
        <v>31</v>
      </c>
      <c r="X9">
        <f t="shared" si="7"/>
        <v>1</v>
      </c>
      <c r="Y9">
        <f t="shared" si="7"/>
        <v>7</v>
      </c>
      <c r="Z9">
        <f t="shared" si="7"/>
        <v>4</v>
      </c>
      <c r="AA9">
        <f t="shared" si="7"/>
        <v>2</v>
      </c>
      <c r="AB9">
        <f t="shared" si="7"/>
        <v>4</v>
      </c>
      <c r="AC9">
        <f t="shared" si="7"/>
        <v>2</v>
      </c>
      <c r="AD9">
        <f t="shared" si="7"/>
        <v>0</v>
      </c>
      <c r="AE9">
        <f t="shared" si="7"/>
        <v>1</v>
      </c>
      <c r="AF9">
        <f t="shared" si="7"/>
        <v>14</v>
      </c>
      <c r="AG9">
        <f t="shared" si="7"/>
        <v>15</v>
      </c>
      <c r="AH9">
        <f t="shared" si="7"/>
        <v>8</v>
      </c>
      <c r="AI9">
        <f t="shared" si="7"/>
        <v>47</v>
      </c>
      <c r="AJ9">
        <f t="shared" si="7"/>
        <v>15</v>
      </c>
      <c r="AK9">
        <f t="shared" si="7"/>
        <v>57</v>
      </c>
      <c r="AL9">
        <f t="shared" si="7"/>
        <v>120</v>
      </c>
      <c r="AM9">
        <f t="shared" si="7"/>
        <v>41</v>
      </c>
      <c r="AN9">
        <f t="shared" si="7"/>
        <v>41</v>
      </c>
      <c r="AO9">
        <f t="shared" si="7"/>
        <v>28</v>
      </c>
      <c r="AP9">
        <f>SUM(AP4:AP8)</f>
        <v>113</v>
      </c>
      <c r="AQ9">
        <f t="shared" ref="AQ9:AT9" si="8">SUM(AQ4:AQ8)</f>
        <v>247</v>
      </c>
      <c r="AR9">
        <f t="shared" si="8"/>
        <v>87</v>
      </c>
      <c r="AS9">
        <f t="shared" si="8"/>
        <v>199</v>
      </c>
      <c r="AT9">
        <f t="shared" si="8"/>
        <v>72</v>
      </c>
      <c r="AU9">
        <f t="shared" ref="AU9:BA9" si="9">SUM(AU4:AU7)</f>
        <v>0</v>
      </c>
      <c r="AV9">
        <f t="shared" si="9"/>
        <v>0</v>
      </c>
      <c r="AW9">
        <f t="shared" si="9"/>
        <v>0</v>
      </c>
      <c r="AX9">
        <f t="shared" si="9"/>
        <v>0</v>
      </c>
      <c r="AY9">
        <f t="shared" si="9"/>
        <v>0</v>
      </c>
      <c r="AZ9">
        <f t="shared" si="9"/>
        <v>0</v>
      </c>
      <c r="BA9">
        <f t="shared" si="9"/>
        <v>0</v>
      </c>
      <c r="BB9" t="e">
        <f>SUM(#REF!)</f>
        <v>#REF!</v>
      </c>
      <c r="BC9" t="e">
        <f>SUM(#REF!)</f>
        <v>#REF!</v>
      </c>
      <c r="BD9" t="e">
        <f>SUM(#REF!)</f>
        <v>#REF!</v>
      </c>
      <c r="BE9" t="e">
        <f>SUM(#REF!)</f>
        <v>#REF!</v>
      </c>
      <c r="BF9" t="e">
        <f>SUM(#REF!)</f>
        <v>#REF!</v>
      </c>
      <c r="BG9" t="e">
        <f>SUM(#REF!)</f>
        <v>#REF!</v>
      </c>
      <c r="BH9" t="e">
        <f>SUM(#REF!)</f>
        <v>#REF!</v>
      </c>
      <c r="BI9" t="e">
        <f>SUM(#REF!)</f>
        <v>#REF!</v>
      </c>
      <c r="BJ9" t="e">
        <f>SUM(#REF!)</f>
        <v>#REF!</v>
      </c>
      <c r="BK9" t="e">
        <f>SUM(#REF!)</f>
        <v>#REF!</v>
      </c>
      <c r="BL9" t="e">
        <f>SUM(#REF!)</f>
        <v>#REF!</v>
      </c>
      <c r="BM9" t="e">
        <f>SUM(#REF!)</f>
        <v>#REF!</v>
      </c>
      <c r="BN9" t="e">
        <f>SUM(#REF!)</f>
        <v>#REF!</v>
      </c>
      <c r="BO9" t="e">
        <f>SUM(#REF!)</f>
        <v>#REF!</v>
      </c>
      <c r="BP9" t="e">
        <f>SUM(#REF!)</f>
        <v>#REF!</v>
      </c>
      <c r="BQ9" t="e">
        <f>SUM(#REF!)</f>
        <v>#REF!</v>
      </c>
      <c r="BR9" t="e">
        <f>SUM(#REF!)</f>
        <v>#REF!</v>
      </c>
      <c r="BS9" t="e">
        <f>SUM(#REF!)</f>
        <v>#REF!</v>
      </c>
      <c r="BT9" t="e">
        <f>SUM(#REF!)</f>
        <v>#REF!</v>
      </c>
      <c r="BU9" t="e">
        <f>SUM(#REF!)</f>
        <v>#REF!</v>
      </c>
      <c r="BV9" t="e">
        <f>SUM(#REF!)</f>
        <v>#REF!</v>
      </c>
      <c r="BW9" t="e">
        <f>SUM(#REF!)</f>
        <v>#REF!</v>
      </c>
      <c r="BX9" t="e">
        <f>SUM(#REF!)</f>
        <v>#REF!</v>
      </c>
      <c r="BY9" t="e">
        <f>SUM(#REF!)</f>
        <v>#REF!</v>
      </c>
      <c r="BZ9" t="e">
        <f>SUM(#REF!)</f>
        <v>#REF!</v>
      </c>
      <c r="CA9" t="e">
        <f>SUM(#REF!)</f>
        <v>#REF!</v>
      </c>
      <c r="CB9" t="e">
        <f>SUM(#REF!)</f>
        <v>#REF!</v>
      </c>
      <c r="CC9" t="e">
        <f>SUM(#REF!)</f>
        <v>#REF!</v>
      </c>
      <c r="CD9" t="e">
        <f>SUM(#REF!)</f>
        <v>#REF!</v>
      </c>
      <c r="CE9" t="e">
        <f>SUM(#REF!)</f>
        <v>#REF!</v>
      </c>
      <c r="CF9" t="e">
        <f>SUM(#REF!)</f>
        <v>#REF!</v>
      </c>
      <c r="CG9" t="e">
        <f>SUM(#REF!)</f>
        <v>#REF!</v>
      </c>
      <c r="CH9" t="e">
        <f>SUM(#REF!)</f>
        <v>#REF!</v>
      </c>
      <c r="CI9" t="e">
        <f>SUM(#REF!)</f>
        <v>#REF!</v>
      </c>
      <c r="CJ9" t="e">
        <f>SUM(#REF!)</f>
        <v>#REF!</v>
      </c>
      <c r="CK9" t="e">
        <f>SUM(#REF!)</f>
        <v>#REF!</v>
      </c>
      <c r="CL9" t="e">
        <f>SUM(#REF!)</f>
        <v>#REF!</v>
      </c>
      <c r="CM9" t="e">
        <f>SUM(#REF!)</f>
        <v>#REF!</v>
      </c>
      <c r="CN9" t="e">
        <f>SUM(#REF!)</f>
        <v>#REF!</v>
      </c>
      <c r="CO9" t="e">
        <f>SUM(#REF!)</f>
        <v>#REF!</v>
      </c>
      <c r="CP9" t="e">
        <f>SUM(#REF!)</f>
        <v>#REF!</v>
      </c>
      <c r="CQ9" t="e">
        <f>SUM(#REF!)</f>
        <v>#REF!</v>
      </c>
      <c r="CR9" t="e">
        <f>SUM(#REF!)</f>
        <v>#REF!</v>
      </c>
      <c r="CS9" t="e">
        <f>SUM(#REF!)</f>
        <v>#REF!</v>
      </c>
      <c r="CT9" t="e">
        <f>SUM(#REF!)</f>
        <v>#REF!</v>
      </c>
      <c r="CU9" t="e">
        <f>SUM(#REF!)</f>
        <v>#REF!</v>
      </c>
      <c r="CV9" t="e">
        <f>SUM(#REF!)</f>
        <v>#REF!</v>
      </c>
      <c r="CW9" t="e">
        <f>SUM(#REF!)</f>
        <v>#REF!</v>
      </c>
      <c r="CX9" t="e">
        <f>SUM(#REF!)</f>
        <v>#REF!</v>
      </c>
      <c r="CY9" t="e">
        <f>SUM(#REF!)</f>
        <v>#REF!</v>
      </c>
      <c r="CZ9" t="e">
        <f>SUM(#REF!)</f>
        <v>#REF!</v>
      </c>
      <c r="DA9" t="e">
        <f>SUM(#REF!)</f>
        <v>#REF!</v>
      </c>
      <c r="DB9" t="e">
        <f>SUM(#REF!)</f>
        <v>#REF!</v>
      </c>
      <c r="DC9" t="e">
        <f>SUM(#REF!)</f>
        <v>#REF!</v>
      </c>
      <c r="DD9" t="e">
        <f>SUM(#REF!)</f>
        <v>#REF!</v>
      </c>
      <c r="DE9" t="e">
        <f>SUM(#REF!)</f>
        <v>#REF!</v>
      </c>
      <c r="DF9" t="e">
        <f>SUM(#REF!)</f>
        <v>#REF!</v>
      </c>
      <c r="DG9" t="e">
        <f>SUM(#REF!)</f>
        <v>#REF!</v>
      </c>
      <c r="DH9" t="e">
        <f>SUM(#REF!)</f>
        <v>#REF!</v>
      </c>
      <c r="DI9" t="e">
        <f>SUM(#REF!)</f>
        <v>#REF!</v>
      </c>
      <c r="DJ9" t="e">
        <f>SUM(#REF!)</f>
        <v>#REF!</v>
      </c>
      <c r="DK9" t="e">
        <f>SUM(#REF!)</f>
        <v>#REF!</v>
      </c>
      <c r="DL9" t="e">
        <f>SUM(#REF!)</f>
        <v>#REF!</v>
      </c>
      <c r="DM9" t="e">
        <f>SUM(#REF!)</f>
        <v>#REF!</v>
      </c>
      <c r="DN9" t="e">
        <f>SUM(#REF!)</f>
        <v>#REF!</v>
      </c>
      <c r="DO9" t="e">
        <f>SUM(#REF!)</f>
        <v>#REF!</v>
      </c>
      <c r="DP9" t="e">
        <f>SUM(#REF!)</f>
        <v>#REF!</v>
      </c>
      <c r="DQ9" t="e">
        <f>SUM(#REF!)</f>
        <v>#REF!</v>
      </c>
      <c r="DR9" t="e">
        <f>SUM(#REF!)</f>
        <v>#REF!</v>
      </c>
      <c r="DS9" t="e">
        <f>SUM(#REF!)</f>
        <v>#REF!</v>
      </c>
      <c r="DT9" t="e">
        <f>SUM(#REF!)</f>
        <v>#REF!</v>
      </c>
      <c r="DU9" t="e">
        <f>SUM(#REF!)</f>
        <v>#REF!</v>
      </c>
      <c r="DV9" t="e">
        <f>SUM(#REF!)</f>
        <v>#REF!</v>
      </c>
      <c r="DW9" t="e">
        <f>SUM(#REF!)</f>
        <v>#REF!</v>
      </c>
      <c r="DX9" t="e">
        <f>SUM(#REF!)</f>
        <v>#REF!</v>
      </c>
      <c r="DY9" t="e">
        <f>SUM(#REF!)</f>
        <v>#REF!</v>
      </c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5</vt:i4>
      </vt:variant>
    </vt:vector>
  </HeadingPairs>
  <TitlesOfParts>
    <vt:vector size="7" baseType="lpstr">
      <vt:lpstr>Hoja4</vt:lpstr>
      <vt:lpstr>Hoja2</vt:lpstr>
      <vt:lpstr>graf &lt; 1 año</vt:lpstr>
      <vt:lpstr>graf. 1-4 años</vt:lpstr>
      <vt:lpstr>graf. 5-14 años</vt:lpstr>
      <vt:lpstr>gráf. 15-59 años</vt:lpstr>
      <vt:lpstr>Gráf &gt; 60 años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Flores R.</dc:creator>
  <cp:lastModifiedBy>Fernando Jung</cp:lastModifiedBy>
  <cp:lastPrinted>2008-03-10T19:47:58Z</cp:lastPrinted>
  <dcterms:created xsi:type="dcterms:W3CDTF">1997-01-01T04:02:35Z</dcterms:created>
  <dcterms:modified xsi:type="dcterms:W3CDTF">2026-04-03T20:49:08Z</dcterms:modified>
</cp:coreProperties>
</file>