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4860" windowHeight="4530" activeTab="0"/>
  </bookViews>
  <sheets>
    <sheet name="ejemplo didáctico " sheetId="1" r:id="rId1"/>
    <sheet name="ejemplo sintético" sheetId="2" r:id="rId2"/>
  </sheets>
  <definedNames/>
  <calcPr fullCalcOnLoad="1"/>
</workbook>
</file>

<file path=xl/sharedStrings.xml><?xml version="1.0" encoding="utf-8"?>
<sst xmlns="http://schemas.openxmlformats.org/spreadsheetml/2006/main" count="81" uniqueCount="52">
  <si>
    <t>estudio</t>
  </si>
  <si>
    <t>droga</t>
  </si>
  <si>
    <t>eventos</t>
  </si>
  <si>
    <t>n</t>
  </si>
  <si>
    <t>placebo</t>
  </si>
  <si>
    <t xml:space="preserve">eventos </t>
  </si>
  <si>
    <t>esperado</t>
  </si>
  <si>
    <t>obs-esp</t>
  </si>
  <si>
    <t>varianza</t>
  </si>
  <si>
    <t>odds</t>
  </si>
  <si>
    <t>ic95</t>
  </si>
  <si>
    <t>chi</t>
  </si>
  <si>
    <t>odds acum</t>
  </si>
  <si>
    <t>o-e acum</t>
  </si>
  <si>
    <t>var acum</t>
  </si>
  <si>
    <t>ic95 total</t>
  </si>
  <si>
    <t>CHI TOTAL</t>
  </si>
  <si>
    <t>Pacientes</t>
  </si>
  <si>
    <t>TOTAL</t>
  </si>
  <si>
    <t>pacientes</t>
  </si>
  <si>
    <t>porcentaje</t>
  </si>
  <si>
    <t>ob-esp ac</t>
  </si>
  <si>
    <t>Var acum</t>
  </si>
  <si>
    <t>CHI ACUM</t>
  </si>
  <si>
    <t>Chi Heterogeneidad</t>
  </si>
  <si>
    <t>IC 95%</t>
  </si>
  <si>
    <t>CHI final</t>
  </si>
  <si>
    <t>GL 1</t>
  </si>
  <si>
    <t>ODDS</t>
  </si>
  <si>
    <t>Grados Lib</t>
  </si>
  <si>
    <t>acumulada</t>
  </si>
  <si>
    <t>ob-esp</t>
  </si>
  <si>
    <t>Chi acumulado</t>
  </si>
  <si>
    <t>Análisis por estudio</t>
  </si>
  <si>
    <t>Análisis acumulativo</t>
  </si>
  <si>
    <t>Estudio</t>
  </si>
  <si>
    <t>Placebo o control</t>
  </si>
  <si>
    <t>% droga</t>
  </si>
  <si>
    <t>% placebo</t>
  </si>
  <si>
    <t>Eventos</t>
  </si>
  <si>
    <t>Odds
 final</t>
  </si>
  <si>
    <t>Chi
 final</t>
  </si>
  <si>
    <t>GL</t>
  </si>
  <si>
    <t>%</t>
  </si>
  <si>
    <t xml:space="preserve">     IC   95%</t>
  </si>
  <si>
    <t xml:space="preserve"> número 
eventos</t>
  </si>
  <si>
    <t>número 
pacientes</t>
  </si>
  <si>
    <t xml:space="preserve"> n total
eventos</t>
  </si>
  <si>
    <t>n total 
pacientes</t>
  </si>
  <si>
    <t>Pacientes 
totales</t>
  </si>
  <si>
    <t>Droga</t>
  </si>
  <si>
    <t xml:space="preserve">Título: metaanálisis de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</si>
</sst>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00"/>
    <numFmt numFmtId="195" formatCode="0.0"/>
    <numFmt numFmtId="196" formatCode="0.0%"/>
  </numFmts>
  <fonts count="18">
    <font>
      <sz val="10"/>
      <name val="Arial"/>
      <family val="0"/>
    </font>
    <font>
      <sz val="8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  <font>
      <b/>
      <sz val="9.5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5.25"/>
      <name val="Arial"/>
      <family val="0"/>
    </font>
    <font>
      <b/>
      <sz val="8.25"/>
      <name val="Arial"/>
      <family val="2"/>
    </font>
    <font>
      <sz val="5.5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0" fillId="0" borderId="0" xfId="0" applyNumberFormat="1" applyAlignment="1">
      <alignment/>
    </xf>
    <xf numFmtId="194" fontId="0" fillId="0" borderId="0" xfId="0" applyNumberFormat="1" applyAlignment="1">
      <alignment/>
    </xf>
    <xf numFmtId="19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194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194" fontId="0" fillId="0" borderId="5" xfId="0" applyNumberFormat="1" applyFill="1" applyBorder="1" applyAlignment="1">
      <alignment/>
    </xf>
    <xf numFmtId="194" fontId="0" fillId="0" borderId="6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9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10" fontId="12" fillId="0" borderId="0" xfId="0" applyNumberFormat="1" applyFont="1" applyAlignment="1">
      <alignment/>
    </xf>
    <xf numFmtId="196" fontId="12" fillId="0" borderId="0" xfId="0" applyNumberFormat="1" applyFont="1" applyAlignment="1">
      <alignment/>
    </xf>
    <xf numFmtId="194" fontId="13" fillId="0" borderId="5" xfId="0" applyNumberFormat="1" applyFont="1" applyFill="1" applyBorder="1" applyAlignment="1">
      <alignment/>
    </xf>
    <xf numFmtId="194" fontId="13" fillId="0" borderId="6" xfId="0" applyNumberFormat="1" applyFont="1" applyFill="1" applyBorder="1" applyAlignment="1">
      <alignment/>
    </xf>
    <xf numFmtId="194" fontId="13" fillId="0" borderId="5" xfId="0" applyNumberFormat="1" applyFont="1" applyFill="1" applyBorder="1" applyAlignment="1">
      <alignment horizontal="center"/>
    </xf>
    <xf numFmtId="194" fontId="13" fillId="0" borderId="4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94" fontId="12" fillId="0" borderId="0" xfId="0" applyNumberFormat="1" applyFont="1" applyAlignment="1">
      <alignment/>
    </xf>
    <xf numFmtId="0" fontId="14" fillId="0" borderId="2" xfId="0" applyFont="1" applyBorder="1" applyAlignment="1">
      <alignment wrapText="1"/>
    </xf>
    <xf numFmtId="194" fontId="14" fillId="0" borderId="1" xfId="0" applyNumberFormat="1" applyFont="1" applyFill="1" applyBorder="1" applyAlignment="1">
      <alignment horizontal="left"/>
    </xf>
    <xf numFmtId="0" fontId="14" fillId="0" borderId="3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195" fontId="3" fillId="0" borderId="0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 horizontal="right"/>
    </xf>
    <xf numFmtId="195" fontId="3" fillId="0" borderId="6" xfId="0" applyNumberFormat="1" applyFont="1" applyBorder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195" fontId="2" fillId="0" borderId="2" xfId="0" applyNumberFormat="1" applyFont="1" applyBorder="1" applyAlignment="1">
      <alignment/>
    </xf>
    <xf numFmtId="195" fontId="3" fillId="0" borderId="3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 horizontal="right" wrapText="1"/>
    </xf>
    <xf numFmtId="195" fontId="3" fillId="0" borderId="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9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Alignment="1" applyProtection="1">
      <alignment/>
      <protection locked="0"/>
    </xf>
    <xf numFmtId="195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0" fontId="3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METAANALISIS INDIVIDUAL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'ejemplo didáctico '!$I$2</c:f>
              <c:strCache>
                <c:ptCount val="1"/>
                <c:pt idx="0">
                  <c:v>ic95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'ejemplo didáctico '!$I$3:$I$15</c:f>
              <c:numCache/>
            </c:numRef>
          </c:val>
          <c:smooth val="0"/>
        </c:ser>
        <c:ser>
          <c:idx val="1"/>
          <c:order val="1"/>
          <c:tx>
            <c:strRef>
              <c:f>'ejemplo didáctico '!$J$2</c:f>
              <c:strCache>
                <c:ptCount val="1"/>
                <c:pt idx="0">
                  <c:v>ic95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'ejemplo didáctico '!$J$3:$J$15</c:f>
              <c:numCache/>
            </c:numRef>
          </c:val>
          <c:smooth val="0"/>
        </c:ser>
        <c:ser>
          <c:idx val="2"/>
          <c:order val="2"/>
          <c:tx>
            <c:strRef>
              <c:f>'ejemplo didáctico '!$K$2</c:f>
              <c:strCache>
                <c:ptCount val="1"/>
                <c:pt idx="0">
                  <c:v>odds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'ejemplo didáctico '!$K$3:$K$15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55247104"/>
        <c:axId val="27461889"/>
      </c:lineChart>
      <c:catAx>
        <c:axId val="5524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NÚMERO DE ESTUDIO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61889"/>
        <c:crosses val="autoZero"/>
        <c:auto val="1"/>
        <c:lblOffset val="100"/>
        <c:noMultiLvlLbl val="0"/>
      </c:catAx>
      <c:valAx>
        <c:axId val="2746188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47104"/>
        <c:crossesAt val="1"/>
        <c:crossBetween val="between"/>
        <c:dispUnits/>
        <c:majorUnit val="1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METAANALISIS ACUMULATIVO</a:t>
            </a:r>
          </a:p>
        </c:rich>
      </c:tx>
      <c:layout>
        <c:manualLayout>
          <c:xMode val="factor"/>
          <c:yMode val="factor"/>
          <c:x val="-0.028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18975"/>
          <c:w val="0.565"/>
          <c:h val="0.652"/>
        </c:manualLayout>
      </c:layout>
      <c:lineChart>
        <c:grouping val="standard"/>
        <c:varyColors val="0"/>
        <c:ser>
          <c:idx val="0"/>
          <c:order val="0"/>
          <c:tx>
            <c:strRef>
              <c:f>'ejemplo didáctico '!$O$2</c:f>
              <c:strCache>
                <c:ptCount val="1"/>
                <c:pt idx="0">
                  <c:v>ic95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'ejemplo didáctico '!$O$3:$O$15</c:f>
              <c:numCache/>
            </c:numRef>
          </c:val>
          <c:smooth val="0"/>
        </c:ser>
        <c:ser>
          <c:idx val="1"/>
          <c:order val="1"/>
          <c:tx>
            <c:strRef>
              <c:f>'ejemplo didáctico '!$P$2</c:f>
              <c:strCache>
                <c:ptCount val="1"/>
                <c:pt idx="0">
                  <c:v>ic95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'ejemplo didáctico '!$P$3:$P$15</c:f>
              <c:numCache/>
            </c:numRef>
          </c:val>
          <c:smooth val="0"/>
        </c:ser>
        <c:ser>
          <c:idx val="2"/>
          <c:order val="2"/>
          <c:tx>
            <c:strRef>
              <c:f>'ejemplo didáctico '!$Q$2</c:f>
              <c:strCache>
                <c:ptCount val="1"/>
                <c:pt idx="0">
                  <c:v>odds acum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'ejemplo didáctico '!$Q$3:$Q$15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45830410"/>
        <c:axId val="9820507"/>
      </c:lineChart>
      <c:catAx>
        <c:axId val="45830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NÚMERO DE ESTUDIO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20507"/>
        <c:crossesAt val="0"/>
        <c:auto val="1"/>
        <c:lblOffset val="100"/>
        <c:noMultiLvlLbl val="0"/>
      </c:catAx>
      <c:valAx>
        <c:axId val="9820507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crossAx val="4583041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Funnel Plot (Egger y col)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'ejemplo didáctico '!$T$2</c:f>
              <c:strCache>
                <c:ptCount val="1"/>
                <c:pt idx="0">
                  <c:v>Pacientes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'ejemplo didáctico '!$S$3:$S$15</c:f>
              <c:numCache/>
            </c:numRef>
          </c:xVal>
          <c:yVal>
            <c:numRef>
              <c:f>'ejemplo didáctico '!$T$3:$T$15</c:f>
              <c:numCache/>
            </c:numRef>
          </c:yVal>
          <c:smooth val="0"/>
        </c:ser>
        <c:axId val="21275700"/>
        <c:axId val="57263573"/>
      </c:scatterChart>
      <c:valAx>
        <c:axId val="21275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odds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63573"/>
        <c:crossesAt val="0"/>
        <c:crossBetween val="midCat"/>
        <c:dispUnits/>
      </c:valAx>
      <c:valAx>
        <c:axId val="5726357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 de pacientes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275700"/>
        <c:crosses val="autoZero"/>
        <c:crossBetween val="midCat"/>
        <c:dispUnits/>
        <c:majorUnit val="500"/>
        <c:minorUnit val="19.98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FUNNEL PLOT LOGARITMICO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'ejemplo didáctico '!$T$2</c:f>
              <c:strCache>
                <c:ptCount val="1"/>
                <c:pt idx="0">
                  <c:v>Pacientes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'ejemplo didáctico '!$S$3:$S$15</c:f>
              <c:numCache/>
            </c:numRef>
          </c:xVal>
          <c:yVal>
            <c:numRef>
              <c:f>'ejemplo didáctico '!$T$3:$T$15</c:f>
              <c:numCache/>
            </c:numRef>
          </c:yVal>
          <c:smooth val="0"/>
        </c:ser>
        <c:axId val="45610110"/>
        <c:axId val="7837807"/>
      </c:scatterChart>
      <c:valAx>
        <c:axId val="45610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ODDS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37807"/>
        <c:crosses val="autoZero"/>
        <c:crossBetween val="midCat"/>
        <c:dispUnits/>
      </c:valAx>
      <c:valAx>
        <c:axId val="783780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 de pacientes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10110"/>
        <c:crossesAt val="1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METAANALISIS INDIVIDUAL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122"/>
          <c:w val="0.6467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'ejemplo sintético'!$N$4</c:f>
              <c:strCache>
                <c:ptCount val="1"/>
                <c:pt idx="0">
                  <c:v>ic95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'ejemplo sintético'!$A$5:$A$17</c:f>
              <c:numCache>
                <c:ptCount val="13"/>
                <c:pt idx="0">
                  <c:v>AFDSASD</c:v>
                </c:pt>
                <c:pt idx="1">
                  <c:v>FDFDSA</c:v>
                </c:pt>
              </c:numCache>
            </c:numRef>
          </c:cat>
          <c:val>
            <c:numRef>
              <c:f>'ejemplo sintético'!$N$5:$N$17</c:f>
              <c:numCache>
                <c:ptCount val="13"/>
                <c:pt idx="0">
                  <c:v>1.0953694596096932</c:v>
                </c:pt>
                <c:pt idx="1">
                  <c:v>0.9531780920118148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'ejemplo sintético'!$O$4</c:f>
              <c:strCache>
                <c:ptCount val="1"/>
                <c:pt idx="0">
                  <c:v>ic95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'ejemplo sintético'!$A$5:$A$17</c:f>
              <c:numCache>
                <c:ptCount val="13"/>
                <c:pt idx="0">
                  <c:v>AFDSASD</c:v>
                </c:pt>
                <c:pt idx="1">
                  <c:v>FDFDSA</c:v>
                </c:pt>
              </c:numCache>
            </c:numRef>
          </c:cat>
          <c:val>
            <c:numRef>
              <c:f>'ejemplo sintético'!$O$5:$O$17</c:f>
              <c:numCache>
                <c:ptCount val="13"/>
                <c:pt idx="0">
                  <c:v>0.28357709988044527</c:v>
                </c:pt>
                <c:pt idx="1">
                  <c:v>0.40555331692216035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'ejemplo sintético'!$P$4</c:f>
              <c:strCache>
                <c:ptCount val="1"/>
                <c:pt idx="0">
                  <c:v>odds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'ejemplo sintético'!$A$5:$A$17</c:f>
              <c:numCache>
                <c:ptCount val="13"/>
                <c:pt idx="0">
                  <c:v>AFDSASD</c:v>
                </c:pt>
                <c:pt idx="1">
                  <c:v>FDFDSA</c:v>
                </c:pt>
              </c:numCache>
            </c:numRef>
          </c:cat>
          <c:val>
            <c:numRef>
              <c:f>'ejemplo sintético'!$P$5:$P$17</c:f>
              <c:numCache>
                <c:ptCount val="13"/>
                <c:pt idx="0">
                  <c:v>0.5573344549314418</c:v>
                </c:pt>
                <c:pt idx="1">
                  <c:v>0.6217431437763731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3431400"/>
        <c:axId val="30882601"/>
      </c:lineChart>
      <c:catAx>
        <c:axId val="3431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82601"/>
        <c:crosses val="autoZero"/>
        <c:auto val="1"/>
        <c:lblOffset val="100"/>
        <c:noMultiLvlLbl val="0"/>
      </c:catAx>
      <c:valAx>
        <c:axId val="3088260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ODDS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31400"/>
        <c:crossesAt val="1"/>
        <c:crossBetween val="between"/>
        <c:dispUnits/>
        <c:majorUnit val="1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725"/>
          <c:y val="0.11475"/>
          <c:w val="0.2205"/>
          <c:h val="0.17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METAANALISIS ACUMULATIVO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5"/>
          <c:y val="0.11875"/>
          <c:w val="0.728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'ejemplo sintético'!$U$4</c:f>
              <c:strCache>
                <c:ptCount val="1"/>
                <c:pt idx="0">
                  <c:v>ic95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'ejemplo sintético'!$A$5:$A$17</c:f>
              <c:numCache>
                <c:ptCount val="13"/>
                <c:pt idx="0">
                  <c:v>AFDSASD</c:v>
                </c:pt>
                <c:pt idx="1">
                  <c:v>FDFDSA</c:v>
                </c:pt>
              </c:numCache>
            </c:numRef>
          </c:cat>
          <c:val>
            <c:numRef>
              <c:f>'ejemplo sintético'!$U$5:$U$17</c:f>
              <c:numCache>
                <c:ptCount val="13"/>
                <c:pt idx="0">
                  <c:v>1.0953694596096932</c:v>
                </c:pt>
                <c:pt idx="1">
                  <c:v>0.8647288574716853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'ejemplo sintético'!$V$4</c:f>
              <c:strCache>
                <c:ptCount val="1"/>
                <c:pt idx="0">
                  <c:v>ic95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'ejemplo sintético'!$A$5:$A$17</c:f>
              <c:numCache>
                <c:ptCount val="13"/>
                <c:pt idx="0">
                  <c:v>AFDSASD</c:v>
                </c:pt>
                <c:pt idx="1">
                  <c:v>FDFDSA</c:v>
                </c:pt>
              </c:numCache>
            </c:numRef>
          </c:cat>
          <c:val>
            <c:numRef>
              <c:f>'ejemplo sintético'!$V$5:$V$17</c:f>
              <c:numCache>
                <c:ptCount val="13"/>
                <c:pt idx="0">
                  <c:v>0.2835770998804453</c:v>
                </c:pt>
                <c:pt idx="1">
                  <c:v>0.4199598575306497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'ejemplo sintético'!$W$4</c:f>
              <c:strCache>
                <c:ptCount val="1"/>
                <c:pt idx="0">
                  <c:v>odds acum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'ejemplo sintético'!$A$5:$A$17</c:f>
              <c:numCache>
                <c:ptCount val="13"/>
                <c:pt idx="0">
                  <c:v>AFDSASD</c:v>
                </c:pt>
                <c:pt idx="1">
                  <c:v>FDFDSA</c:v>
                </c:pt>
              </c:numCache>
            </c:numRef>
          </c:cat>
          <c:val>
            <c:numRef>
              <c:f>'ejemplo sintético'!$W$5:$W$17</c:f>
              <c:numCache>
                <c:ptCount val="13"/>
                <c:pt idx="0">
                  <c:v>0.5573344549314418</c:v>
                </c:pt>
                <c:pt idx="1">
                  <c:v>0.6026204508531472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9507954"/>
        <c:axId val="18462723"/>
      </c:lineChart>
      <c:catAx>
        <c:axId val="95079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62723"/>
        <c:crossesAt val="0"/>
        <c:auto val="1"/>
        <c:lblOffset val="100"/>
        <c:noMultiLvlLbl val="0"/>
      </c:catAx>
      <c:valAx>
        <c:axId val="18462723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ODDS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crossAx val="9507954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535"/>
          <c:y val="0.155"/>
          <c:w val="0.305"/>
          <c:h val="0.158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FUNNEL PLOT (Egger y col)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'ejemplo sintético'!$AA$4</c:f>
              <c:strCache>
                <c:ptCount val="1"/>
                <c:pt idx="0">
                  <c:v>Pacientes 
totales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'ejemplo sintético'!$Z$5:$Z$17</c:f>
              <c:numCache>
                <c:ptCount val="13"/>
                <c:pt idx="0">
                  <c:v>0.5573344549314418</c:v>
                </c:pt>
                <c:pt idx="1">
                  <c:v>0.6217431437763731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'ejemplo sintético'!$AA$5:$AA$17</c:f>
              <c:numCache>
                <c:ptCount val="13"/>
                <c:pt idx="0">
                  <c:v>247</c:v>
                </c:pt>
                <c:pt idx="1">
                  <c:v>2000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yVal>
          <c:smooth val="0"/>
        </c:ser>
        <c:axId val="31946780"/>
        <c:axId val="19085565"/>
      </c:scatterChart>
      <c:valAx>
        <c:axId val="3194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odds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085565"/>
        <c:crosses val="autoZero"/>
        <c:crossBetween val="midCat"/>
        <c:dispUnits/>
      </c:valAx>
      <c:valAx>
        <c:axId val="19085565"/>
        <c:scaling>
          <c:orientation val="minMax"/>
          <c:max val="3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 de pacientes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46780"/>
        <c:crosses val="autoZero"/>
        <c:crossBetween val="midCat"/>
        <c:dispUnits/>
        <c:majorUnit val="300"/>
        <c:minorUnit val="19.98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FUNNEL PLOT LOGARITMICO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5"/>
          <c:w val="1"/>
          <c:h val="0.6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'ejemplo sintético'!$AA$4</c:f>
              <c:strCache>
                <c:ptCount val="1"/>
                <c:pt idx="0">
                  <c:v>Pacientes 
totales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'ejemplo sintético'!$Z$5:$Z$17</c:f>
              <c:numCache>
                <c:ptCount val="13"/>
                <c:pt idx="0">
                  <c:v>0.5573344549314418</c:v>
                </c:pt>
                <c:pt idx="1">
                  <c:v>0.6217431437763731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'ejemplo sintético'!$AA$5:$AA$17</c:f>
              <c:numCache>
                <c:ptCount val="13"/>
                <c:pt idx="0">
                  <c:v>247</c:v>
                </c:pt>
                <c:pt idx="1">
                  <c:v>2000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yVal>
          <c:smooth val="0"/>
        </c:ser>
        <c:axId val="37552358"/>
        <c:axId val="2426903"/>
      </c:scatterChart>
      <c:valAx>
        <c:axId val="375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6903"/>
        <c:crossesAt val="100"/>
        <c:crossBetween val="midCat"/>
        <c:dispUnits/>
      </c:valAx>
      <c:valAx>
        <c:axId val="242690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
n de pacientes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523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28575</xdr:rowOff>
    </xdr:from>
    <xdr:to>
      <xdr:col>4</xdr:col>
      <xdr:colOff>485775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228600" y="3105150"/>
        <a:ext cx="26193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19</xdr:row>
      <xdr:rowOff>28575</xdr:rowOff>
    </xdr:from>
    <xdr:to>
      <xdr:col>10</xdr:col>
      <xdr:colOff>85725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3009900" y="3105150"/>
        <a:ext cx="271462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180975</xdr:colOff>
      <xdr:row>19</xdr:row>
      <xdr:rowOff>66675</xdr:rowOff>
    </xdr:from>
    <xdr:to>
      <xdr:col>16</xdr:col>
      <xdr:colOff>285750</xdr:colOff>
      <xdr:row>32</xdr:row>
      <xdr:rowOff>123825</xdr:rowOff>
    </xdr:to>
    <xdr:graphicFrame>
      <xdr:nvGraphicFramePr>
        <xdr:cNvPr id="3" name="Chart 3"/>
        <xdr:cNvGraphicFramePr/>
      </xdr:nvGraphicFramePr>
      <xdr:xfrm>
        <a:off x="6257925" y="3143250"/>
        <a:ext cx="30194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19</xdr:row>
      <xdr:rowOff>76200</xdr:rowOff>
    </xdr:from>
    <xdr:to>
      <xdr:col>20</xdr:col>
      <xdr:colOff>581025</xdr:colOff>
      <xdr:row>33</xdr:row>
      <xdr:rowOff>47625</xdr:rowOff>
    </xdr:to>
    <xdr:graphicFrame>
      <xdr:nvGraphicFramePr>
        <xdr:cNvPr id="4" name="Chart 4"/>
        <xdr:cNvGraphicFramePr/>
      </xdr:nvGraphicFramePr>
      <xdr:xfrm>
        <a:off x="9553575" y="3152775"/>
        <a:ext cx="2886075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152400</xdr:rowOff>
    </xdr:from>
    <xdr:to>
      <xdr:col>6</xdr:col>
      <xdr:colOff>561975</xdr:colOff>
      <xdr:row>49</xdr:row>
      <xdr:rowOff>152400</xdr:rowOff>
    </xdr:to>
    <xdr:graphicFrame>
      <xdr:nvGraphicFramePr>
        <xdr:cNvPr id="1" name="Chart 3"/>
        <xdr:cNvGraphicFramePr/>
      </xdr:nvGraphicFramePr>
      <xdr:xfrm>
        <a:off x="200025" y="5248275"/>
        <a:ext cx="42957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24</xdr:row>
      <xdr:rowOff>152400</xdr:rowOff>
    </xdr:from>
    <xdr:to>
      <xdr:col>16</xdr:col>
      <xdr:colOff>676275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419600" y="5248275"/>
        <a:ext cx="41052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123825</xdr:colOff>
      <xdr:row>25</xdr:row>
      <xdr:rowOff>0</xdr:rowOff>
    </xdr:from>
    <xdr:to>
      <xdr:col>24</xdr:col>
      <xdr:colOff>457200</xdr:colOff>
      <xdr:row>49</xdr:row>
      <xdr:rowOff>142875</xdr:rowOff>
    </xdr:to>
    <xdr:graphicFrame>
      <xdr:nvGraphicFramePr>
        <xdr:cNvPr id="3" name="Chart 7"/>
        <xdr:cNvGraphicFramePr/>
      </xdr:nvGraphicFramePr>
      <xdr:xfrm>
        <a:off x="8705850" y="5257800"/>
        <a:ext cx="31623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38100</xdr:colOff>
      <xdr:row>25</xdr:row>
      <xdr:rowOff>0</xdr:rowOff>
    </xdr:from>
    <xdr:to>
      <xdr:col>28</xdr:col>
      <xdr:colOff>609600</xdr:colOff>
      <xdr:row>49</xdr:row>
      <xdr:rowOff>142875</xdr:rowOff>
    </xdr:to>
    <xdr:graphicFrame>
      <xdr:nvGraphicFramePr>
        <xdr:cNvPr id="4" name="Chart 8"/>
        <xdr:cNvGraphicFramePr/>
      </xdr:nvGraphicFramePr>
      <xdr:xfrm>
        <a:off x="12001500" y="5257800"/>
        <a:ext cx="2714625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="75" zoomScaleNormal="75" workbookViewId="0" topLeftCell="A1">
      <selection activeCell="B11" sqref="B11"/>
    </sheetView>
  </sheetViews>
  <sheetFormatPr defaultColWidth="11.421875" defaultRowHeight="12.75"/>
  <cols>
    <col min="2" max="2" width="8.00390625" style="0" customWidth="1"/>
    <col min="3" max="3" width="8.28125" style="0" customWidth="1"/>
    <col min="4" max="4" width="7.7109375" style="0" customWidth="1"/>
    <col min="5" max="5" width="8.140625" style="0" customWidth="1"/>
    <col min="6" max="6" width="9.7109375" style="0" customWidth="1"/>
    <col min="7" max="7" width="6.7109375" style="0" customWidth="1"/>
    <col min="8" max="9" width="8.140625" style="0" customWidth="1"/>
    <col min="10" max="10" width="8.28125" style="0" customWidth="1"/>
    <col min="11" max="11" width="6.57421875" style="0" customWidth="1"/>
    <col min="12" max="12" width="8.00390625" style="0" customWidth="1"/>
    <col min="13" max="13" width="9.00390625" style="0" customWidth="1"/>
    <col min="14" max="14" width="8.57421875" style="0" customWidth="1"/>
    <col min="15" max="15" width="9.00390625" style="0" customWidth="1"/>
    <col min="16" max="16" width="9.140625" style="0" customWidth="1"/>
    <col min="17" max="17" width="8.421875" style="0" customWidth="1"/>
    <col min="18" max="18" width="11.7109375" style="0" customWidth="1"/>
  </cols>
  <sheetData>
    <row r="1" spans="2:4" ht="12.75">
      <c r="B1" s="63" t="s">
        <v>1</v>
      </c>
      <c r="C1" s="63"/>
      <c r="D1" s="63" t="s">
        <v>4</v>
      </c>
    </row>
    <row r="2" spans="1:20" ht="12.75">
      <c r="A2" t="s">
        <v>0</v>
      </c>
      <c r="B2" t="s">
        <v>2</v>
      </c>
      <c r="C2" t="s">
        <v>3</v>
      </c>
      <c r="D2" t="s">
        <v>5</v>
      </c>
      <c r="E2" t="s">
        <v>3</v>
      </c>
      <c r="F2" t="s">
        <v>6</v>
      </c>
      <c r="G2" t="s">
        <v>7</v>
      </c>
      <c r="H2" t="s">
        <v>8</v>
      </c>
      <c r="I2" t="s">
        <v>10</v>
      </c>
      <c r="J2" t="s">
        <v>10</v>
      </c>
      <c r="K2" t="s">
        <v>9</v>
      </c>
      <c r="L2" t="s">
        <v>11</v>
      </c>
      <c r="M2" t="s">
        <v>13</v>
      </c>
      <c r="N2" t="s">
        <v>14</v>
      </c>
      <c r="O2" t="s">
        <v>15</v>
      </c>
      <c r="P2" t="s">
        <v>15</v>
      </c>
      <c r="Q2" t="s">
        <v>12</v>
      </c>
      <c r="R2" t="s">
        <v>16</v>
      </c>
      <c r="S2" t="s">
        <v>9</v>
      </c>
      <c r="T2" t="s">
        <v>17</v>
      </c>
    </row>
    <row r="3" spans="1:20" ht="12.75">
      <c r="A3" s="63"/>
      <c r="B3" s="63"/>
      <c r="C3" s="64"/>
      <c r="D3" s="63"/>
      <c r="E3" s="64"/>
      <c r="F3" s="1" t="e">
        <f aca="true" t="shared" si="0" ref="F3:F15">C3*(B3+D3)/(C3+E3)</f>
        <v>#DIV/0!</v>
      </c>
      <c r="G3" s="2" t="e">
        <f>B3-F3</f>
        <v>#DIV/0!</v>
      </c>
      <c r="H3" s="1" t="e">
        <f aca="true" t="shared" si="1" ref="H3:H15">F3*(1-C3/(C3+E3))*((C3+E3)-(B3+D3))/(C3+E3-1)</f>
        <v>#DIV/0!</v>
      </c>
      <c r="I3" s="2" t="e">
        <f aca="true" t="shared" si="2" ref="I3:I15">POWER(K3,(1-(1.96/POWER(L3,0.5))))</f>
        <v>#DIV/0!</v>
      </c>
      <c r="J3" s="2" t="e">
        <f aca="true" t="shared" si="3" ref="J3:J15">POWER(K3,(1+(1.96/POWER(L3,0.5))))</f>
        <v>#DIV/0!</v>
      </c>
      <c r="K3" s="1" t="e">
        <f aca="true" t="shared" si="4" ref="K3:K15">EXP(G3/H3)</f>
        <v>#DIV/0!</v>
      </c>
      <c r="L3" s="2" t="e">
        <f aca="true" t="shared" si="5" ref="L3:L15">POWER(G3,2)/H3</f>
        <v>#DIV/0!</v>
      </c>
      <c r="M3" s="2" t="e">
        <f>G3</f>
        <v>#DIV/0!</v>
      </c>
      <c r="N3" s="2" t="e">
        <f>H3</f>
        <v>#DIV/0!</v>
      </c>
      <c r="O3" s="2" t="e">
        <f aca="true" t="shared" si="6" ref="O3:O15">EXP((M3/N3)+1.96/SQRT(N3))</f>
        <v>#DIV/0!</v>
      </c>
      <c r="P3" s="2" t="e">
        <f>EXP((M3/N3)-1.96/SQRT(N3))</f>
        <v>#DIV/0!</v>
      </c>
      <c r="Q3" s="2" t="e">
        <f aca="true" t="shared" si="7" ref="Q3:Q15">EXP(M3/N3)</f>
        <v>#DIV/0!</v>
      </c>
      <c r="R3" s="2" t="e">
        <f aca="true" t="shared" si="8" ref="R3:R15">POWER(M3,2)/N3</f>
        <v>#DIV/0!</v>
      </c>
      <c r="S3" s="2" t="e">
        <f aca="true" t="shared" si="9" ref="S3:S15">K3</f>
        <v>#DIV/0!</v>
      </c>
      <c r="T3" s="3">
        <f>IF(C3&lt;1,1,C3+E3)</f>
        <v>1</v>
      </c>
    </row>
    <row r="4" spans="1:20" ht="12.75">
      <c r="A4" s="63"/>
      <c r="B4" s="63"/>
      <c r="C4" s="64"/>
      <c r="D4" s="63"/>
      <c r="E4" s="64"/>
      <c r="F4" s="1" t="e">
        <f t="shared" si="0"/>
        <v>#DIV/0!</v>
      </c>
      <c r="G4" s="1" t="e">
        <f aca="true" t="shared" si="10" ref="G4:G15">B4-F4</f>
        <v>#DIV/0!</v>
      </c>
      <c r="H4" s="1" t="e">
        <f t="shared" si="1"/>
        <v>#DIV/0!</v>
      </c>
      <c r="I4" s="2" t="e">
        <f t="shared" si="2"/>
        <v>#DIV/0!</v>
      </c>
      <c r="J4" s="2" t="e">
        <f t="shared" si="3"/>
        <v>#DIV/0!</v>
      </c>
      <c r="K4" s="1" t="e">
        <f t="shared" si="4"/>
        <v>#DIV/0!</v>
      </c>
      <c r="L4" s="2" t="e">
        <f t="shared" si="5"/>
        <v>#DIV/0!</v>
      </c>
      <c r="M4" s="2" t="e">
        <f>SUM(G3:G4)</f>
        <v>#DIV/0!</v>
      </c>
      <c r="N4" s="2" t="e">
        <f>SUM(H3:H4)</f>
        <v>#DIV/0!</v>
      </c>
      <c r="O4" s="2" t="e">
        <f t="shared" si="6"/>
        <v>#DIV/0!</v>
      </c>
      <c r="P4" s="2" t="e">
        <f aca="true" t="shared" si="11" ref="P4:P15">EXP((M4/N4)-1.96/SQRT(N4))</f>
        <v>#DIV/0!</v>
      </c>
      <c r="Q4" s="2" t="e">
        <f t="shared" si="7"/>
        <v>#DIV/0!</v>
      </c>
      <c r="R4" s="2" t="e">
        <f t="shared" si="8"/>
        <v>#DIV/0!</v>
      </c>
      <c r="S4" s="2" t="e">
        <f t="shared" si="9"/>
        <v>#DIV/0!</v>
      </c>
      <c r="T4" s="3">
        <f aca="true" t="shared" si="12" ref="T4:T15">IF(C4&lt;1,1,C4+E4)</f>
        <v>1</v>
      </c>
    </row>
    <row r="5" spans="1:20" ht="12.75">
      <c r="A5" s="63"/>
      <c r="B5" s="63"/>
      <c r="C5" s="64"/>
      <c r="D5" s="63"/>
      <c r="E5" s="64"/>
      <c r="F5" s="1" t="e">
        <f t="shared" si="0"/>
        <v>#DIV/0!</v>
      </c>
      <c r="G5" s="1" t="e">
        <f t="shared" si="10"/>
        <v>#DIV/0!</v>
      </c>
      <c r="H5" s="1" t="e">
        <f t="shared" si="1"/>
        <v>#DIV/0!</v>
      </c>
      <c r="I5" s="2" t="e">
        <f t="shared" si="2"/>
        <v>#DIV/0!</v>
      </c>
      <c r="J5" s="2" t="e">
        <f t="shared" si="3"/>
        <v>#DIV/0!</v>
      </c>
      <c r="K5" s="1" t="e">
        <f t="shared" si="4"/>
        <v>#DIV/0!</v>
      </c>
      <c r="L5" s="2" t="e">
        <f t="shared" si="5"/>
        <v>#DIV/0!</v>
      </c>
      <c r="M5" s="2" t="e">
        <f>SUM(G3:G5)</f>
        <v>#DIV/0!</v>
      </c>
      <c r="N5" s="2" t="e">
        <f>SUM(H3:H5)</f>
        <v>#DIV/0!</v>
      </c>
      <c r="O5" s="2" t="e">
        <f t="shared" si="6"/>
        <v>#DIV/0!</v>
      </c>
      <c r="P5" s="2" t="e">
        <f t="shared" si="11"/>
        <v>#DIV/0!</v>
      </c>
      <c r="Q5" s="2" t="e">
        <f t="shared" si="7"/>
        <v>#DIV/0!</v>
      </c>
      <c r="R5" s="2" t="e">
        <f t="shared" si="8"/>
        <v>#DIV/0!</v>
      </c>
      <c r="S5" s="2" t="e">
        <f t="shared" si="9"/>
        <v>#DIV/0!</v>
      </c>
      <c r="T5" s="3">
        <f t="shared" si="12"/>
        <v>1</v>
      </c>
    </row>
    <row r="6" spans="1:20" ht="12.75">
      <c r="A6" s="63"/>
      <c r="B6" s="63"/>
      <c r="C6" s="64"/>
      <c r="D6" s="63"/>
      <c r="E6" s="64"/>
      <c r="F6" s="1" t="e">
        <f t="shared" si="0"/>
        <v>#DIV/0!</v>
      </c>
      <c r="G6" s="1" t="e">
        <f t="shared" si="10"/>
        <v>#DIV/0!</v>
      </c>
      <c r="H6" s="1" t="e">
        <f t="shared" si="1"/>
        <v>#DIV/0!</v>
      </c>
      <c r="I6" s="2" t="e">
        <f t="shared" si="2"/>
        <v>#DIV/0!</v>
      </c>
      <c r="J6" s="2" t="e">
        <f t="shared" si="3"/>
        <v>#DIV/0!</v>
      </c>
      <c r="K6" s="1" t="e">
        <f t="shared" si="4"/>
        <v>#DIV/0!</v>
      </c>
      <c r="L6" s="2" t="e">
        <f t="shared" si="5"/>
        <v>#DIV/0!</v>
      </c>
      <c r="M6" s="2" t="e">
        <f>SUM(G3:G6)</f>
        <v>#DIV/0!</v>
      </c>
      <c r="N6" s="2" t="e">
        <f>SUM(H3:H6)</f>
        <v>#DIV/0!</v>
      </c>
      <c r="O6" s="2" t="e">
        <f t="shared" si="6"/>
        <v>#DIV/0!</v>
      </c>
      <c r="P6" s="2" t="e">
        <f t="shared" si="11"/>
        <v>#DIV/0!</v>
      </c>
      <c r="Q6" s="2" t="e">
        <f t="shared" si="7"/>
        <v>#DIV/0!</v>
      </c>
      <c r="R6" s="2" t="e">
        <f t="shared" si="8"/>
        <v>#DIV/0!</v>
      </c>
      <c r="S6" s="2" t="e">
        <f t="shared" si="9"/>
        <v>#DIV/0!</v>
      </c>
      <c r="T6" s="3">
        <f t="shared" si="12"/>
        <v>1</v>
      </c>
    </row>
    <row r="7" spans="1:20" ht="12.75">
      <c r="A7" s="63"/>
      <c r="B7" s="63"/>
      <c r="C7" s="64"/>
      <c r="D7" s="63"/>
      <c r="E7" s="64"/>
      <c r="F7" s="1" t="e">
        <f t="shared" si="0"/>
        <v>#DIV/0!</v>
      </c>
      <c r="G7" s="1" t="e">
        <f t="shared" si="10"/>
        <v>#DIV/0!</v>
      </c>
      <c r="H7" s="1" t="e">
        <f t="shared" si="1"/>
        <v>#DIV/0!</v>
      </c>
      <c r="I7" s="2" t="e">
        <f t="shared" si="2"/>
        <v>#DIV/0!</v>
      </c>
      <c r="J7" s="2" t="e">
        <f t="shared" si="3"/>
        <v>#DIV/0!</v>
      </c>
      <c r="K7" s="1" t="e">
        <f t="shared" si="4"/>
        <v>#DIV/0!</v>
      </c>
      <c r="L7" s="2" t="e">
        <f t="shared" si="5"/>
        <v>#DIV/0!</v>
      </c>
      <c r="M7" s="2" t="e">
        <f>SUM(G3:G7)</f>
        <v>#DIV/0!</v>
      </c>
      <c r="N7" s="2" t="e">
        <f>SUM(H3:H7)</f>
        <v>#DIV/0!</v>
      </c>
      <c r="O7" s="2" t="e">
        <f t="shared" si="6"/>
        <v>#DIV/0!</v>
      </c>
      <c r="P7" s="2" t="e">
        <f t="shared" si="11"/>
        <v>#DIV/0!</v>
      </c>
      <c r="Q7" s="2" t="e">
        <f t="shared" si="7"/>
        <v>#DIV/0!</v>
      </c>
      <c r="R7" s="2" t="e">
        <f t="shared" si="8"/>
        <v>#DIV/0!</v>
      </c>
      <c r="S7" s="2" t="e">
        <f t="shared" si="9"/>
        <v>#DIV/0!</v>
      </c>
      <c r="T7" s="3">
        <f t="shared" si="12"/>
        <v>1</v>
      </c>
    </row>
    <row r="8" spans="1:20" ht="12.75">
      <c r="A8" s="63"/>
      <c r="B8" s="63"/>
      <c r="C8" s="64"/>
      <c r="D8" s="63"/>
      <c r="E8" s="64"/>
      <c r="F8" s="1" t="e">
        <f t="shared" si="0"/>
        <v>#DIV/0!</v>
      </c>
      <c r="G8" s="1" t="e">
        <f t="shared" si="10"/>
        <v>#DIV/0!</v>
      </c>
      <c r="H8" s="1" t="e">
        <f t="shared" si="1"/>
        <v>#DIV/0!</v>
      </c>
      <c r="I8" s="2" t="e">
        <f t="shared" si="2"/>
        <v>#DIV/0!</v>
      </c>
      <c r="J8" s="2" t="e">
        <f t="shared" si="3"/>
        <v>#DIV/0!</v>
      </c>
      <c r="K8" s="1" t="e">
        <f t="shared" si="4"/>
        <v>#DIV/0!</v>
      </c>
      <c r="L8" s="2" t="e">
        <f t="shared" si="5"/>
        <v>#DIV/0!</v>
      </c>
      <c r="M8" s="2" t="e">
        <f>SUM(G3:G8)</f>
        <v>#DIV/0!</v>
      </c>
      <c r="N8" s="2" t="e">
        <f>SUM(H3:H8)</f>
        <v>#DIV/0!</v>
      </c>
      <c r="O8" s="2" t="e">
        <f t="shared" si="6"/>
        <v>#DIV/0!</v>
      </c>
      <c r="P8" s="2" t="e">
        <f t="shared" si="11"/>
        <v>#DIV/0!</v>
      </c>
      <c r="Q8" s="2" t="e">
        <f t="shared" si="7"/>
        <v>#DIV/0!</v>
      </c>
      <c r="R8" s="2" t="e">
        <f t="shared" si="8"/>
        <v>#DIV/0!</v>
      </c>
      <c r="S8" s="2" t="e">
        <f t="shared" si="9"/>
        <v>#DIV/0!</v>
      </c>
      <c r="T8" s="3">
        <f t="shared" si="12"/>
        <v>1</v>
      </c>
    </row>
    <row r="9" spans="1:20" ht="12.75">
      <c r="A9" s="63"/>
      <c r="B9" s="63"/>
      <c r="C9" s="64"/>
      <c r="D9" s="63"/>
      <c r="E9" s="64"/>
      <c r="F9" s="1" t="e">
        <f t="shared" si="0"/>
        <v>#DIV/0!</v>
      </c>
      <c r="G9" s="1" t="e">
        <f t="shared" si="10"/>
        <v>#DIV/0!</v>
      </c>
      <c r="H9" s="1" t="e">
        <f t="shared" si="1"/>
        <v>#DIV/0!</v>
      </c>
      <c r="I9" s="2" t="e">
        <f t="shared" si="2"/>
        <v>#DIV/0!</v>
      </c>
      <c r="J9" s="2" t="e">
        <f t="shared" si="3"/>
        <v>#DIV/0!</v>
      </c>
      <c r="K9" s="1" t="e">
        <f t="shared" si="4"/>
        <v>#DIV/0!</v>
      </c>
      <c r="L9" s="2" t="e">
        <f t="shared" si="5"/>
        <v>#DIV/0!</v>
      </c>
      <c r="M9" s="2" t="e">
        <f>SUM(G3:G9)</f>
        <v>#DIV/0!</v>
      </c>
      <c r="N9" s="2" t="e">
        <f>SUM(H3:H9)</f>
        <v>#DIV/0!</v>
      </c>
      <c r="O9" s="2" t="e">
        <f t="shared" si="6"/>
        <v>#DIV/0!</v>
      </c>
      <c r="P9" s="2" t="e">
        <f t="shared" si="11"/>
        <v>#DIV/0!</v>
      </c>
      <c r="Q9" s="2" t="e">
        <f t="shared" si="7"/>
        <v>#DIV/0!</v>
      </c>
      <c r="R9" s="2" t="e">
        <f t="shared" si="8"/>
        <v>#DIV/0!</v>
      </c>
      <c r="S9" s="2" t="e">
        <f t="shared" si="9"/>
        <v>#DIV/0!</v>
      </c>
      <c r="T9" s="3">
        <f t="shared" si="12"/>
        <v>1</v>
      </c>
    </row>
    <row r="10" spans="1:20" ht="12.75">
      <c r="A10" s="63"/>
      <c r="B10" s="63"/>
      <c r="C10" s="64"/>
      <c r="D10" s="63"/>
      <c r="E10" s="64"/>
      <c r="F10" s="1" t="e">
        <f t="shared" si="0"/>
        <v>#DIV/0!</v>
      </c>
      <c r="G10" s="1" t="e">
        <f t="shared" si="10"/>
        <v>#DIV/0!</v>
      </c>
      <c r="H10" s="1" t="e">
        <f t="shared" si="1"/>
        <v>#DIV/0!</v>
      </c>
      <c r="I10" s="2" t="e">
        <f t="shared" si="2"/>
        <v>#DIV/0!</v>
      </c>
      <c r="J10" s="2" t="e">
        <f t="shared" si="3"/>
        <v>#DIV/0!</v>
      </c>
      <c r="K10" s="1" t="e">
        <f t="shared" si="4"/>
        <v>#DIV/0!</v>
      </c>
      <c r="L10" s="2" t="e">
        <f t="shared" si="5"/>
        <v>#DIV/0!</v>
      </c>
      <c r="M10" s="2" t="e">
        <f>SUM(G3:G10)</f>
        <v>#DIV/0!</v>
      </c>
      <c r="N10" s="2" t="e">
        <f>SUM(H3:H10)</f>
        <v>#DIV/0!</v>
      </c>
      <c r="O10" s="2" t="e">
        <f t="shared" si="6"/>
        <v>#DIV/0!</v>
      </c>
      <c r="P10" s="2" t="e">
        <f t="shared" si="11"/>
        <v>#DIV/0!</v>
      </c>
      <c r="Q10" s="2" t="e">
        <f t="shared" si="7"/>
        <v>#DIV/0!</v>
      </c>
      <c r="R10" s="2" t="e">
        <f t="shared" si="8"/>
        <v>#DIV/0!</v>
      </c>
      <c r="S10" s="2" t="e">
        <f t="shared" si="9"/>
        <v>#DIV/0!</v>
      </c>
      <c r="T10" s="3">
        <f t="shared" si="12"/>
        <v>1</v>
      </c>
    </row>
    <row r="11" spans="1:20" ht="12.75">
      <c r="A11" s="63"/>
      <c r="B11" s="63"/>
      <c r="C11" s="64"/>
      <c r="D11" s="63"/>
      <c r="E11" s="64"/>
      <c r="F11" s="1" t="e">
        <f t="shared" si="0"/>
        <v>#DIV/0!</v>
      </c>
      <c r="G11" s="1" t="e">
        <f t="shared" si="10"/>
        <v>#DIV/0!</v>
      </c>
      <c r="H11" s="1" t="e">
        <f t="shared" si="1"/>
        <v>#DIV/0!</v>
      </c>
      <c r="I11" s="2" t="e">
        <f t="shared" si="2"/>
        <v>#DIV/0!</v>
      </c>
      <c r="J11" s="2" t="e">
        <f t="shared" si="3"/>
        <v>#DIV/0!</v>
      </c>
      <c r="K11" s="1" t="e">
        <f t="shared" si="4"/>
        <v>#DIV/0!</v>
      </c>
      <c r="L11" s="2" t="e">
        <f t="shared" si="5"/>
        <v>#DIV/0!</v>
      </c>
      <c r="M11" s="2" t="e">
        <f>SUM(G3:G11)</f>
        <v>#DIV/0!</v>
      </c>
      <c r="N11" s="2" t="e">
        <f>SUM(H3:H11)</f>
        <v>#DIV/0!</v>
      </c>
      <c r="O11" s="2" t="e">
        <f t="shared" si="6"/>
        <v>#DIV/0!</v>
      </c>
      <c r="P11" s="2" t="e">
        <f t="shared" si="11"/>
        <v>#DIV/0!</v>
      </c>
      <c r="Q11" s="2" t="e">
        <f t="shared" si="7"/>
        <v>#DIV/0!</v>
      </c>
      <c r="R11" s="2" t="e">
        <f t="shared" si="8"/>
        <v>#DIV/0!</v>
      </c>
      <c r="S11" s="2" t="e">
        <f t="shared" si="9"/>
        <v>#DIV/0!</v>
      </c>
      <c r="T11" s="3">
        <f t="shared" si="12"/>
        <v>1</v>
      </c>
    </row>
    <row r="12" spans="1:20" ht="12.75">
      <c r="A12" s="63"/>
      <c r="B12" s="63"/>
      <c r="C12" s="64"/>
      <c r="D12" s="63"/>
      <c r="E12" s="64"/>
      <c r="F12" s="1" t="e">
        <f t="shared" si="0"/>
        <v>#DIV/0!</v>
      </c>
      <c r="G12" s="1" t="e">
        <f t="shared" si="10"/>
        <v>#DIV/0!</v>
      </c>
      <c r="H12" s="1" t="e">
        <f t="shared" si="1"/>
        <v>#DIV/0!</v>
      </c>
      <c r="I12" s="2" t="e">
        <f t="shared" si="2"/>
        <v>#DIV/0!</v>
      </c>
      <c r="J12" s="2" t="e">
        <f t="shared" si="3"/>
        <v>#DIV/0!</v>
      </c>
      <c r="K12" s="1" t="e">
        <f t="shared" si="4"/>
        <v>#DIV/0!</v>
      </c>
      <c r="L12" s="2" t="e">
        <f t="shared" si="5"/>
        <v>#DIV/0!</v>
      </c>
      <c r="M12" s="2" t="e">
        <f>SUM(G3:G12)</f>
        <v>#DIV/0!</v>
      </c>
      <c r="N12" s="2" t="e">
        <f>SUM(H3:H12)</f>
        <v>#DIV/0!</v>
      </c>
      <c r="O12" s="2" t="e">
        <f t="shared" si="6"/>
        <v>#DIV/0!</v>
      </c>
      <c r="P12" s="2" t="e">
        <f t="shared" si="11"/>
        <v>#DIV/0!</v>
      </c>
      <c r="Q12" s="2" t="e">
        <f t="shared" si="7"/>
        <v>#DIV/0!</v>
      </c>
      <c r="R12" s="2" t="e">
        <f t="shared" si="8"/>
        <v>#DIV/0!</v>
      </c>
      <c r="S12" s="2" t="e">
        <f t="shared" si="9"/>
        <v>#DIV/0!</v>
      </c>
      <c r="T12" s="3">
        <f t="shared" si="12"/>
        <v>1</v>
      </c>
    </row>
    <row r="13" spans="1:20" ht="12.75">
      <c r="A13" s="63"/>
      <c r="B13" s="63"/>
      <c r="C13" s="64"/>
      <c r="D13" s="63"/>
      <c r="E13" s="64"/>
      <c r="F13" s="1" t="e">
        <f t="shared" si="0"/>
        <v>#DIV/0!</v>
      </c>
      <c r="G13" s="1" t="e">
        <f t="shared" si="10"/>
        <v>#DIV/0!</v>
      </c>
      <c r="H13" s="1" t="e">
        <f t="shared" si="1"/>
        <v>#DIV/0!</v>
      </c>
      <c r="I13" s="2" t="e">
        <f t="shared" si="2"/>
        <v>#DIV/0!</v>
      </c>
      <c r="J13" s="2" t="e">
        <f t="shared" si="3"/>
        <v>#DIV/0!</v>
      </c>
      <c r="K13" s="1" t="e">
        <f t="shared" si="4"/>
        <v>#DIV/0!</v>
      </c>
      <c r="L13" s="2" t="e">
        <f t="shared" si="5"/>
        <v>#DIV/0!</v>
      </c>
      <c r="M13" s="2" t="e">
        <f>SUM(G3:G13)</f>
        <v>#DIV/0!</v>
      </c>
      <c r="N13" s="2" t="e">
        <f>SUM(H3:H13)</f>
        <v>#DIV/0!</v>
      </c>
      <c r="O13" s="2" t="e">
        <f t="shared" si="6"/>
        <v>#DIV/0!</v>
      </c>
      <c r="P13" s="2" t="e">
        <f t="shared" si="11"/>
        <v>#DIV/0!</v>
      </c>
      <c r="Q13" s="2" t="e">
        <f t="shared" si="7"/>
        <v>#DIV/0!</v>
      </c>
      <c r="R13" s="2" t="e">
        <f t="shared" si="8"/>
        <v>#DIV/0!</v>
      </c>
      <c r="S13" s="2" t="e">
        <f t="shared" si="9"/>
        <v>#DIV/0!</v>
      </c>
      <c r="T13" s="3">
        <f t="shared" si="12"/>
        <v>1</v>
      </c>
    </row>
    <row r="14" spans="1:20" ht="12.75">
      <c r="A14" s="63"/>
      <c r="B14" s="63"/>
      <c r="C14" s="64"/>
      <c r="D14" s="63"/>
      <c r="E14" s="64"/>
      <c r="F14" s="1" t="e">
        <f t="shared" si="0"/>
        <v>#DIV/0!</v>
      </c>
      <c r="G14" s="1" t="e">
        <f t="shared" si="10"/>
        <v>#DIV/0!</v>
      </c>
      <c r="H14" s="1" t="e">
        <f t="shared" si="1"/>
        <v>#DIV/0!</v>
      </c>
      <c r="I14" s="2" t="e">
        <f t="shared" si="2"/>
        <v>#DIV/0!</v>
      </c>
      <c r="J14" s="2" t="e">
        <f t="shared" si="3"/>
        <v>#DIV/0!</v>
      </c>
      <c r="K14" s="1" t="e">
        <f t="shared" si="4"/>
        <v>#DIV/0!</v>
      </c>
      <c r="L14" s="2" t="e">
        <f t="shared" si="5"/>
        <v>#DIV/0!</v>
      </c>
      <c r="M14" s="2" t="e">
        <f>SUM(G3:G14)</f>
        <v>#DIV/0!</v>
      </c>
      <c r="N14" s="2" t="e">
        <f>SUM(H3:H14)</f>
        <v>#DIV/0!</v>
      </c>
      <c r="O14" s="2" t="e">
        <f t="shared" si="6"/>
        <v>#DIV/0!</v>
      </c>
      <c r="P14" s="2" t="e">
        <f t="shared" si="11"/>
        <v>#DIV/0!</v>
      </c>
      <c r="Q14" s="2" t="e">
        <f t="shared" si="7"/>
        <v>#DIV/0!</v>
      </c>
      <c r="R14" s="2" t="e">
        <f t="shared" si="8"/>
        <v>#DIV/0!</v>
      </c>
      <c r="S14" s="2" t="e">
        <f t="shared" si="9"/>
        <v>#DIV/0!</v>
      </c>
      <c r="T14" s="3">
        <f t="shared" si="12"/>
        <v>1</v>
      </c>
    </row>
    <row r="15" spans="1:20" ht="12.75">
      <c r="A15" s="63"/>
      <c r="B15" s="63"/>
      <c r="C15" s="64"/>
      <c r="D15" s="63"/>
      <c r="E15" s="64"/>
      <c r="F15" s="1" t="e">
        <f t="shared" si="0"/>
        <v>#DIV/0!</v>
      </c>
      <c r="G15" s="1" t="e">
        <f t="shared" si="10"/>
        <v>#DIV/0!</v>
      </c>
      <c r="H15" s="1" t="e">
        <f t="shared" si="1"/>
        <v>#DIV/0!</v>
      </c>
      <c r="I15" s="2" t="e">
        <f t="shared" si="2"/>
        <v>#DIV/0!</v>
      </c>
      <c r="J15" s="2" t="e">
        <f t="shared" si="3"/>
        <v>#DIV/0!</v>
      </c>
      <c r="K15" s="1" t="e">
        <f t="shared" si="4"/>
        <v>#DIV/0!</v>
      </c>
      <c r="L15" s="2" t="e">
        <f t="shared" si="5"/>
        <v>#DIV/0!</v>
      </c>
      <c r="M15" s="2" t="e">
        <f>SUM(G3:G15)</f>
        <v>#DIV/0!</v>
      </c>
      <c r="N15" s="2" t="e">
        <f>SUM(H3:H15)</f>
        <v>#DIV/0!</v>
      </c>
      <c r="O15" s="2" t="e">
        <f t="shared" si="6"/>
        <v>#DIV/0!</v>
      </c>
      <c r="P15" s="2" t="e">
        <f t="shared" si="11"/>
        <v>#DIV/0!</v>
      </c>
      <c r="Q15" s="2" t="e">
        <f t="shared" si="7"/>
        <v>#DIV/0!</v>
      </c>
      <c r="R15" s="2" t="e">
        <f t="shared" si="8"/>
        <v>#DIV/0!</v>
      </c>
      <c r="S15" s="2" t="e">
        <f t="shared" si="9"/>
        <v>#DIV/0!</v>
      </c>
      <c r="T15" s="3">
        <f t="shared" si="12"/>
        <v>1</v>
      </c>
    </row>
    <row r="16" spans="2:19" ht="12.75">
      <c r="B16" t="s">
        <v>2</v>
      </c>
      <c r="C16" s="3" t="s">
        <v>19</v>
      </c>
      <c r="D16" t="s">
        <v>5</v>
      </c>
      <c r="E16" s="3" t="s">
        <v>19</v>
      </c>
      <c r="F16" s="1"/>
      <c r="S16" s="3"/>
    </row>
    <row r="17" spans="1:17" ht="12.75">
      <c r="A17" t="s">
        <v>18</v>
      </c>
      <c r="B17">
        <f>SUM(B3:B15)</f>
        <v>0</v>
      </c>
      <c r="C17">
        <f>SUM(C3:C15)</f>
        <v>0</v>
      </c>
      <c r="D17">
        <f>SUM(D3:D15)</f>
        <v>0</v>
      </c>
      <c r="E17">
        <f>SUM(E3:E15)</f>
        <v>0</v>
      </c>
      <c r="F17" s="6" t="s">
        <v>26</v>
      </c>
      <c r="G17" s="7" t="s">
        <v>28</v>
      </c>
      <c r="H17" s="7" t="s">
        <v>25</v>
      </c>
      <c r="I17" s="8" t="s">
        <v>25</v>
      </c>
      <c r="J17" t="s">
        <v>21</v>
      </c>
      <c r="L17" t="s">
        <v>22</v>
      </c>
      <c r="N17" t="s">
        <v>23</v>
      </c>
      <c r="O17" s="13"/>
      <c r="P17" s="14" t="s">
        <v>24</v>
      </c>
      <c r="Q17" s="15"/>
    </row>
    <row r="18" spans="1:17" ht="12.75">
      <c r="A18" t="s">
        <v>20</v>
      </c>
      <c r="B18" s="4" t="e">
        <f>B17/C17</f>
        <v>#DIV/0!</v>
      </c>
      <c r="D18" s="4" t="e">
        <f>D17/E17</f>
        <v>#DIV/0!</v>
      </c>
      <c r="F18" s="9" t="e">
        <f>POWER(J18,2)/L18</f>
        <v>#DIV/0!</v>
      </c>
      <c r="G18" s="10" t="e">
        <f>EXP(J18/L18)</f>
        <v>#DIV/0!</v>
      </c>
      <c r="H18" s="11" t="e">
        <f>EXP((J18/L18)+1.96/SQRT(L18))</f>
        <v>#DIV/0!</v>
      </c>
      <c r="I18" s="12" t="e">
        <f>EXP((J18/L18)-1.96/SQRT(L18))</f>
        <v>#DIV/0!</v>
      </c>
      <c r="J18">
        <f>SUMIF(B3:B15,"&gt;0",G3:G15)</f>
        <v>0</v>
      </c>
      <c r="L18">
        <f>SUMIF(B3:B15,"&gt;0",H3:H15)</f>
        <v>0</v>
      </c>
      <c r="N18">
        <f>SUMIF(B3:B15,"&gt;0",L3:L15)</f>
        <v>0</v>
      </c>
      <c r="O18" s="16"/>
      <c r="P18" s="5" t="e">
        <f>N18-(J18*J18/L18)</f>
        <v>#DIV/0!</v>
      </c>
      <c r="Q18" s="17"/>
    </row>
    <row r="19" spans="6:17" ht="12.75">
      <c r="F19" t="s">
        <v>27</v>
      </c>
      <c r="O19" s="20" t="s">
        <v>29</v>
      </c>
      <c r="P19" s="18">
        <f>COUNTIF(C3:C15,"&gt;0")-1</f>
        <v>-1</v>
      </c>
      <c r="Q19" s="19"/>
    </row>
    <row r="25" ht="9" customHeight="1"/>
  </sheetData>
  <sheetProtection sheet="1" objects="1" scenarios="1"/>
  <printOptions/>
  <pageMargins left="0.75" right="0.75" top="1" bottom="1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75" zoomScaleNormal="75" workbookViewId="0" topLeftCell="A1">
      <selection activeCell="F22" sqref="F22"/>
    </sheetView>
  </sheetViews>
  <sheetFormatPr defaultColWidth="11.421875" defaultRowHeight="12.75"/>
  <cols>
    <col min="2" max="2" width="9.28125" style="0" customWidth="1"/>
    <col min="3" max="3" width="11.28125" style="0" customWidth="1"/>
    <col min="4" max="4" width="9.00390625" style="0" customWidth="1"/>
    <col min="5" max="5" width="9.8515625" style="0" customWidth="1"/>
    <col min="6" max="6" width="8.140625" style="0" customWidth="1"/>
    <col min="7" max="7" width="10.421875" style="0" customWidth="1"/>
    <col min="8" max="8" width="11.140625" style="0" customWidth="1"/>
    <col min="9" max="9" width="9.7109375" style="0" hidden="1" customWidth="1"/>
    <col min="10" max="10" width="0.42578125" style="0" hidden="1" customWidth="1"/>
    <col min="11" max="11" width="10.140625" style="0" hidden="1" customWidth="1"/>
    <col min="12" max="12" width="8.140625" style="0" hidden="1" customWidth="1"/>
    <col min="13" max="14" width="8.140625" style="0" customWidth="1"/>
    <col min="15" max="15" width="8.28125" style="0" customWidth="1"/>
    <col min="16" max="16" width="12.57421875" style="0" customWidth="1"/>
    <col min="17" max="17" width="11.00390625" style="0" customWidth="1"/>
    <col min="18" max="18" width="9.00390625" style="0" hidden="1" customWidth="1"/>
    <col min="19" max="19" width="8.57421875" style="0" hidden="1" customWidth="1"/>
    <col min="20" max="20" width="7.57421875" style="0" customWidth="1"/>
    <col min="21" max="21" width="9.00390625" style="0" customWidth="1"/>
    <col min="22" max="22" width="9.140625" style="0" customWidth="1"/>
    <col min="23" max="23" width="8.421875" style="0" customWidth="1"/>
    <col min="24" max="25" width="8.28125" style="0" customWidth="1"/>
    <col min="26" max="26" width="9.28125" style="0" customWidth="1"/>
    <col min="27" max="27" width="11.421875" style="59" customWidth="1"/>
  </cols>
  <sheetData>
    <row r="1" spans="3:16" ht="18">
      <c r="C1" s="67" t="s">
        <v>51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25"/>
    </row>
    <row r="3" spans="2:27" ht="13.5" customHeight="1">
      <c r="B3" s="65" t="s">
        <v>50</v>
      </c>
      <c r="C3" s="65"/>
      <c r="D3" s="65" t="s">
        <v>36</v>
      </c>
      <c r="E3" s="65"/>
      <c r="F3" s="23"/>
      <c r="G3" s="69" t="s">
        <v>39</v>
      </c>
      <c r="H3" s="69"/>
      <c r="N3" s="69" t="s">
        <v>33</v>
      </c>
      <c r="O3" s="70"/>
      <c r="P3" s="70"/>
      <c r="U3" s="69" t="s">
        <v>34</v>
      </c>
      <c r="V3" s="70"/>
      <c r="W3" s="70"/>
      <c r="X3" s="71"/>
      <c r="Y3" s="47"/>
      <c r="AA3" s="60"/>
    </row>
    <row r="4" spans="1:27" ht="33" customHeight="1">
      <c r="A4" s="23" t="s">
        <v>35</v>
      </c>
      <c r="B4" s="66" t="s">
        <v>45</v>
      </c>
      <c r="C4" s="66" t="s">
        <v>46</v>
      </c>
      <c r="D4" s="66" t="s">
        <v>45</v>
      </c>
      <c r="E4" s="66" t="s">
        <v>46</v>
      </c>
      <c r="G4" s="24" t="s">
        <v>37</v>
      </c>
      <c r="H4" s="24" t="s">
        <v>38</v>
      </c>
      <c r="I4" t="s">
        <v>6</v>
      </c>
      <c r="J4" t="s">
        <v>7</v>
      </c>
      <c r="K4" t="s">
        <v>8</v>
      </c>
      <c r="N4" s="24" t="s">
        <v>10</v>
      </c>
      <c r="O4" s="24" t="s">
        <v>10</v>
      </c>
      <c r="P4" s="24" t="s">
        <v>9</v>
      </c>
      <c r="Q4" s="24" t="s">
        <v>11</v>
      </c>
      <c r="R4" t="s">
        <v>13</v>
      </c>
      <c r="S4" t="s">
        <v>14</v>
      </c>
      <c r="U4" t="s">
        <v>15</v>
      </c>
      <c r="V4" t="s">
        <v>15</v>
      </c>
      <c r="W4" t="s">
        <v>12</v>
      </c>
      <c r="X4" s="24" t="s">
        <v>11</v>
      </c>
      <c r="Y4" s="24"/>
      <c r="Z4" s="24" t="s">
        <v>9</v>
      </c>
      <c r="AA4" s="62" t="s">
        <v>49</v>
      </c>
    </row>
    <row r="5" spans="1:27" ht="18.75" customHeight="1">
      <c r="A5" s="63"/>
      <c r="B5" s="63"/>
      <c r="C5" s="64"/>
      <c r="D5" s="63"/>
      <c r="E5" s="64"/>
      <c r="F5" s="3"/>
      <c r="G5" s="26" t="e">
        <f>(B5/C5)</f>
        <v>#DIV/0!</v>
      </c>
      <c r="H5" s="27" t="e">
        <f>(D5/E5)</f>
        <v>#DIV/0!</v>
      </c>
      <c r="I5" s="1" t="e">
        <f aca="true" t="shared" si="0" ref="I5:I11">C5*(B5+D5)/(C5+E5)</f>
        <v>#DIV/0!</v>
      </c>
      <c r="J5" s="2" t="e">
        <f aca="true" t="shared" si="1" ref="J5:J17">B5-I5</f>
        <v>#DIV/0!</v>
      </c>
      <c r="K5" s="1" t="e">
        <f aca="true" t="shared" si="2" ref="K5:K17">I5*(1-C5/(C5+E5))*((C5+E5)-(B5+D5))/(C5+E5-1)</f>
        <v>#DIV/0!</v>
      </c>
      <c r="L5" s="1"/>
      <c r="M5" s="1"/>
      <c r="N5" s="2" t="e">
        <f aca="true" t="shared" si="3" ref="N5:N11">POWER(P5,(1-(1.96/POWER(Q5,0.5))))</f>
        <v>#DIV/0!</v>
      </c>
      <c r="O5" s="2" t="e">
        <f aca="true" t="shared" si="4" ref="O5:O11">POWER(P5,(1+(1.96/POWER(Q5,0.5))))</f>
        <v>#DIV/0!</v>
      </c>
      <c r="P5" s="2" t="e">
        <f aca="true" t="shared" si="5" ref="P5:P11">EXP(J5/K5)</f>
        <v>#DIV/0!</v>
      </c>
      <c r="Q5" s="2" t="e">
        <f aca="true" t="shared" si="6" ref="Q5:Q11">POWER(J5,2)/K5</f>
        <v>#DIV/0!</v>
      </c>
      <c r="R5" s="2" t="e">
        <f>J5</f>
        <v>#DIV/0!</v>
      </c>
      <c r="S5" s="2" t="e">
        <f>K5</f>
        <v>#DIV/0!</v>
      </c>
      <c r="T5" s="2"/>
      <c r="U5" s="2" t="e">
        <f aca="true" t="shared" si="7" ref="U5:U17">EXP((R5/S5)+1.96/SQRT(S5))</f>
        <v>#DIV/0!</v>
      </c>
      <c r="V5" s="2" t="e">
        <f>EXP((R5/S5)-1.96/SQRT(S5))</f>
        <v>#DIV/0!</v>
      </c>
      <c r="W5" s="2" t="e">
        <f aca="true" t="shared" si="8" ref="W5:W17">EXP(R5/S5)</f>
        <v>#DIV/0!</v>
      </c>
      <c r="X5" s="2" t="e">
        <f aca="true" t="shared" si="9" ref="X5:X17">POWER(R5,2)/S5</f>
        <v>#DIV/0!</v>
      </c>
      <c r="Y5" s="2"/>
      <c r="Z5" s="2" t="e">
        <f aca="true" t="shared" si="10" ref="Z5:Z17">P5</f>
        <v>#DIV/0!</v>
      </c>
      <c r="AA5" s="61">
        <f>IF(C5&lt;1,1,C5+E5)</f>
        <v>1</v>
      </c>
    </row>
    <row r="6" spans="1:27" ht="12.75">
      <c r="A6" s="63"/>
      <c r="B6" s="63"/>
      <c r="C6" s="64"/>
      <c r="D6" s="63"/>
      <c r="E6" s="64"/>
      <c r="F6" s="3"/>
      <c r="G6" s="26" t="e">
        <f aca="true" t="shared" si="11" ref="G6:G17">(B6/C6)</f>
        <v>#DIV/0!</v>
      </c>
      <c r="H6" s="27" t="e">
        <f aca="true" t="shared" si="12" ref="H6:H17">(D6/E6)</f>
        <v>#DIV/0!</v>
      </c>
      <c r="I6" s="1" t="e">
        <f t="shared" si="0"/>
        <v>#DIV/0!</v>
      </c>
      <c r="J6" s="1" t="e">
        <f t="shared" si="1"/>
        <v>#DIV/0!</v>
      </c>
      <c r="K6" s="1" t="e">
        <f t="shared" si="2"/>
        <v>#DIV/0!</v>
      </c>
      <c r="L6" s="1"/>
      <c r="M6" s="1"/>
      <c r="N6" s="2" t="e">
        <f t="shared" si="3"/>
        <v>#DIV/0!</v>
      </c>
      <c r="O6" s="2" t="e">
        <f t="shared" si="4"/>
        <v>#DIV/0!</v>
      </c>
      <c r="P6" s="2" t="e">
        <f t="shared" si="5"/>
        <v>#DIV/0!</v>
      </c>
      <c r="Q6" s="2" t="e">
        <f t="shared" si="6"/>
        <v>#DIV/0!</v>
      </c>
      <c r="R6" s="2" t="e">
        <f>SUM(J5:J6)</f>
        <v>#DIV/0!</v>
      </c>
      <c r="S6" s="2" t="e">
        <f>SUM(K5:K6)</f>
        <v>#DIV/0!</v>
      </c>
      <c r="T6" s="2"/>
      <c r="U6" s="2" t="e">
        <f t="shared" si="7"/>
        <v>#DIV/0!</v>
      </c>
      <c r="V6" s="2" t="e">
        <f aca="true" t="shared" si="13" ref="V6:V17">EXP((R6/S6)-1.96/SQRT(S6))</f>
        <v>#DIV/0!</v>
      </c>
      <c r="W6" s="2" t="e">
        <f t="shared" si="8"/>
        <v>#DIV/0!</v>
      </c>
      <c r="X6" s="2" t="e">
        <f t="shared" si="9"/>
        <v>#DIV/0!</v>
      </c>
      <c r="Y6" s="2"/>
      <c r="Z6" s="2" t="e">
        <f t="shared" si="10"/>
        <v>#DIV/0!</v>
      </c>
      <c r="AA6" s="61">
        <f aca="true" t="shared" si="14" ref="AA6:AA17">IF(C6&lt;1,1,C6+E6)</f>
        <v>1</v>
      </c>
    </row>
    <row r="7" spans="1:27" ht="12.75">
      <c r="A7" s="63"/>
      <c r="B7" s="63"/>
      <c r="C7" s="64"/>
      <c r="D7" s="63"/>
      <c r="E7" s="64"/>
      <c r="F7" s="3"/>
      <c r="G7" s="26" t="e">
        <f t="shared" si="11"/>
        <v>#DIV/0!</v>
      </c>
      <c r="H7" s="27" t="e">
        <f t="shared" si="12"/>
        <v>#DIV/0!</v>
      </c>
      <c r="I7" s="1" t="e">
        <f t="shared" si="0"/>
        <v>#DIV/0!</v>
      </c>
      <c r="J7" s="1" t="e">
        <f t="shared" si="1"/>
        <v>#DIV/0!</v>
      </c>
      <c r="K7" s="1" t="e">
        <f t="shared" si="2"/>
        <v>#DIV/0!</v>
      </c>
      <c r="L7" s="1"/>
      <c r="M7" s="1"/>
      <c r="N7" s="2" t="e">
        <f t="shared" si="3"/>
        <v>#DIV/0!</v>
      </c>
      <c r="O7" s="2" t="e">
        <f t="shared" si="4"/>
        <v>#DIV/0!</v>
      </c>
      <c r="P7" s="2" t="e">
        <f t="shared" si="5"/>
        <v>#DIV/0!</v>
      </c>
      <c r="Q7" s="2" t="e">
        <f t="shared" si="6"/>
        <v>#DIV/0!</v>
      </c>
      <c r="R7" s="2" t="e">
        <f>SUM(J5:J7)</f>
        <v>#DIV/0!</v>
      </c>
      <c r="S7" s="2" t="e">
        <f>SUM(K5:K7)</f>
        <v>#DIV/0!</v>
      </c>
      <c r="T7" s="2"/>
      <c r="U7" s="2" t="e">
        <f t="shared" si="7"/>
        <v>#DIV/0!</v>
      </c>
      <c r="V7" s="2" t="e">
        <f t="shared" si="13"/>
        <v>#DIV/0!</v>
      </c>
      <c r="W7" s="2" t="e">
        <f t="shared" si="8"/>
        <v>#DIV/0!</v>
      </c>
      <c r="X7" s="2" t="e">
        <f t="shared" si="9"/>
        <v>#DIV/0!</v>
      </c>
      <c r="Y7" s="2"/>
      <c r="Z7" s="2" t="e">
        <f t="shared" si="10"/>
        <v>#DIV/0!</v>
      </c>
      <c r="AA7" s="61">
        <f t="shared" si="14"/>
        <v>1</v>
      </c>
    </row>
    <row r="8" spans="1:27" ht="12.75">
      <c r="A8" s="63"/>
      <c r="B8" s="63"/>
      <c r="C8" s="64"/>
      <c r="D8" s="63"/>
      <c r="E8" s="64"/>
      <c r="F8" s="3"/>
      <c r="G8" s="26" t="e">
        <f t="shared" si="11"/>
        <v>#DIV/0!</v>
      </c>
      <c r="H8" s="27" t="e">
        <f t="shared" si="12"/>
        <v>#DIV/0!</v>
      </c>
      <c r="I8" s="1" t="e">
        <f t="shared" si="0"/>
        <v>#DIV/0!</v>
      </c>
      <c r="J8" s="1" t="e">
        <f t="shared" si="1"/>
        <v>#DIV/0!</v>
      </c>
      <c r="K8" s="1" t="e">
        <f t="shared" si="2"/>
        <v>#DIV/0!</v>
      </c>
      <c r="L8" s="1"/>
      <c r="M8" s="1"/>
      <c r="N8" s="2" t="e">
        <f t="shared" si="3"/>
        <v>#DIV/0!</v>
      </c>
      <c r="O8" s="2" t="e">
        <f t="shared" si="4"/>
        <v>#DIV/0!</v>
      </c>
      <c r="P8" s="2" t="e">
        <f t="shared" si="5"/>
        <v>#DIV/0!</v>
      </c>
      <c r="Q8" s="2" t="e">
        <f t="shared" si="6"/>
        <v>#DIV/0!</v>
      </c>
      <c r="R8" s="2" t="e">
        <f>SUM(J5:J8)</f>
        <v>#DIV/0!</v>
      </c>
      <c r="S8" s="2" t="e">
        <f>SUM(K5:K8)</f>
        <v>#DIV/0!</v>
      </c>
      <c r="T8" s="2"/>
      <c r="U8" s="2" t="e">
        <f t="shared" si="7"/>
        <v>#DIV/0!</v>
      </c>
      <c r="V8" s="2" t="e">
        <f t="shared" si="13"/>
        <v>#DIV/0!</v>
      </c>
      <c r="W8" s="2" t="e">
        <f t="shared" si="8"/>
        <v>#DIV/0!</v>
      </c>
      <c r="X8" s="2" t="e">
        <f t="shared" si="9"/>
        <v>#DIV/0!</v>
      </c>
      <c r="Y8" s="2"/>
      <c r="Z8" s="2" t="e">
        <f t="shared" si="10"/>
        <v>#DIV/0!</v>
      </c>
      <c r="AA8" s="61">
        <f t="shared" si="14"/>
        <v>1</v>
      </c>
    </row>
    <row r="9" spans="1:27" ht="12.75">
      <c r="A9" s="63"/>
      <c r="B9" s="63"/>
      <c r="C9" s="64"/>
      <c r="D9" s="63"/>
      <c r="E9" s="64"/>
      <c r="F9" s="3"/>
      <c r="G9" s="26" t="e">
        <f t="shared" si="11"/>
        <v>#DIV/0!</v>
      </c>
      <c r="H9" s="27" t="e">
        <f t="shared" si="12"/>
        <v>#DIV/0!</v>
      </c>
      <c r="I9" s="1" t="e">
        <f t="shared" si="0"/>
        <v>#DIV/0!</v>
      </c>
      <c r="J9" s="1" t="e">
        <f t="shared" si="1"/>
        <v>#DIV/0!</v>
      </c>
      <c r="K9" s="1" t="e">
        <f t="shared" si="2"/>
        <v>#DIV/0!</v>
      </c>
      <c r="L9" s="1"/>
      <c r="M9" s="1"/>
      <c r="N9" s="2" t="e">
        <f t="shared" si="3"/>
        <v>#DIV/0!</v>
      </c>
      <c r="O9" s="2" t="e">
        <f t="shared" si="4"/>
        <v>#DIV/0!</v>
      </c>
      <c r="P9" s="2" t="e">
        <f t="shared" si="5"/>
        <v>#DIV/0!</v>
      </c>
      <c r="Q9" s="2" t="e">
        <f t="shared" si="6"/>
        <v>#DIV/0!</v>
      </c>
      <c r="R9" s="2" t="e">
        <f>SUM(J5:J9)</f>
        <v>#DIV/0!</v>
      </c>
      <c r="S9" s="2" t="e">
        <f>SUM(K5:K9)</f>
        <v>#DIV/0!</v>
      </c>
      <c r="T9" s="2"/>
      <c r="U9" s="2" t="e">
        <f t="shared" si="7"/>
        <v>#DIV/0!</v>
      </c>
      <c r="V9" s="2" t="e">
        <f t="shared" si="13"/>
        <v>#DIV/0!</v>
      </c>
      <c r="W9" s="2" t="e">
        <f t="shared" si="8"/>
        <v>#DIV/0!</v>
      </c>
      <c r="X9" s="2" t="e">
        <f t="shared" si="9"/>
        <v>#DIV/0!</v>
      </c>
      <c r="Y9" s="2"/>
      <c r="Z9" s="2" t="e">
        <f t="shared" si="10"/>
        <v>#DIV/0!</v>
      </c>
      <c r="AA9" s="61">
        <f t="shared" si="14"/>
        <v>1</v>
      </c>
    </row>
    <row r="10" spans="1:27" ht="12.75">
      <c r="A10" s="63"/>
      <c r="B10" s="63"/>
      <c r="C10" s="64"/>
      <c r="D10" s="63"/>
      <c r="E10" s="64"/>
      <c r="F10" s="3"/>
      <c r="G10" s="26" t="e">
        <f t="shared" si="11"/>
        <v>#DIV/0!</v>
      </c>
      <c r="H10" s="27" t="e">
        <f t="shared" si="12"/>
        <v>#DIV/0!</v>
      </c>
      <c r="I10" s="1" t="e">
        <f t="shared" si="0"/>
        <v>#DIV/0!</v>
      </c>
      <c r="J10" s="1" t="e">
        <f t="shared" si="1"/>
        <v>#DIV/0!</v>
      </c>
      <c r="K10" s="1" t="e">
        <f t="shared" si="2"/>
        <v>#DIV/0!</v>
      </c>
      <c r="L10" s="1"/>
      <c r="M10" s="1"/>
      <c r="N10" s="2" t="e">
        <f t="shared" si="3"/>
        <v>#DIV/0!</v>
      </c>
      <c r="O10" s="2" t="e">
        <f t="shared" si="4"/>
        <v>#DIV/0!</v>
      </c>
      <c r="P10" s="2" t="e">
        <f t="shared" si="5"/>
        <v>#DIV/0!</v>
      </c>
      <c r="Q10" s="2" t="e">
        <f t="shared" si="6"/>
        <v>#DIV/0!</v>
      </c>
      <c r="R10" s="2" t="e">
        <f>SUM(J5:J10)</f>
        <v>#DIV/0!</v>
      </c>
      <c r="S10" s="2" t="e">
        <f>SUM(K5:K10)</f>
        <v>#DIV/0!</v>
      </c>
      <c r="T10" s="2"/>
      <c r="U10" s="2" t="e">
        <f t="shared" si="7"/>
        <v>#DIV/0!</v>
      </c>
      <c r="V10" s="2" t="e">
        <f t="shared" si="13"/>
        <v>#DIV/0!</v>
      </c>
      <c r="W10" s="2" t="e">
        <f t="shared" si="8"/>
        <v>#DIV/0!</v>
      </c>
      <c r="X10" s="2" t="e">
        <f t="shared" si="9"/>
        <v>#DIV/0!</v>
      </c>
      <c r="Y10" s="2"/>
      <c r="Z10" s="2" t="e">
        <f t="shared" si="10"/>
        <v>#DIV/0!</v>
      </c>
      <c r="AA10" s="61">
        <f t="shared" si="14"/>
        <v>1</v>
      </c>
    </row>
    <row r="11" spans="1:27" ht="12.75">
      <c r="A11" s="63"/>
      <c r="B11" s="63"/>
      <c r="C11" s="64"/>
      <c r="D11" s="63"/>
      <c r="E11" s="64"/>
      <c r="F11" s="3"/>
      <c r="G11" s="26" t="e">
        <f t="shared" si="11"/>
        <v>#DIV/0!</v>
      </c>
      <c r="H11" s="27" t="e">
        <f t="shared" si="12"/>
        <v>#DIV/0!</v>
      </c>
      <c r="I11" s="1" t="e">
        <f t="shared" si="0"/>
        <v>#DIV/0!</v>
      </c>
      <c r="J11" s="1" t="e">
        <f t="shared" si="1"/>
        <v>#DIV/0!</v>
      </c>
      <c r="K11" s="1" t="e">
        <f t="shared" si="2"/>
        <v>#DIV/0!</v>
      </c>
      <c r="L11" s="1"/>
      <c r="M11" s="1"/>
      <c r="N11" s="2" t="e">
        <f t="shared" si="3"/>
        <v>#DIV/0!</v>
      </c>
      <c r="O11" s="2" t="e">
        <f t="shared" si="4"/>
        <v>#DIV/0!</v>
      </c>
      <c r="P11" s="2" t="e">
        <f t="shared" si="5"/>
        <v>#DIV/0!</v>
      </c>
      <c r="Q11" s="2" t="e">
        <f t="shared" si="6"/>
        <v>#DIV/0!</v>
      </c>
      <c r="R11" s="2" t="e">
        <f>SUM(J5:J11)</f>
        <v>#DIV/0!</v>
      </c>
      <c r="S11" s="2" t="e">
        <f>SUM(K5:K11)</f>
        <v>#DIV/0!</v>
      </c>
      <c r="T11" s="2"/>
      <c r="U11" s="2" t="e">
        <f t="shared" si="7"/>
        <v>#DIV/0!</v>
      </c>
      <c r="V11" s="2" t="e">
        <f t="shared" si="13"/>
        <v>#DIV/0!</v>
      </c>
      <c r="W11" s="2" t="e">
        <f t="shared" si="8"/>
        <v>#DIV/0!</v>
      </c>
      <c r="X11" s="2" t="e">
        <f t="shared" si="9"/>
        <v>#DIV/0!</v>
      </c>
      <c r="Y11" s="2"/>
      <c r="Z11" s="2" t="e">
        <f t="shared" si="10"/>
        <v>#DIV/0!</v>
      </c>
      <c r="AA11" s="61">
        <f t="shared" si="14"/>
        <v>1</v>
      </c>
    </row>
    <row r="12" spans="1:27" ht="12.75">
      <c r="A12" s="63"/>
      <c r="B12" s="63"/>
      <c r="C12" s="64"/>
      <c r="D12" s="63"/>
      <c r="E12" s="64"/>
      <c r="F12" s="3"/>
      <c r="G12" s="26" t="e">
        <f t="shared" si="11"/>
        <v>#DIV/0!</v>
      </c>
      <c r="H12" s="27" t="e">
        <f t="shared" si="12"/>
        <v>#DIV/0!</v>
      </c>
      <c r="I12" s="1" t="e">
        <f aca="true" t="shared" si="15" ref="I12:I17">C12*(B12+D12)/(C12+E12)</f>
        <v>#DIV/0!</v>
      </c>
      <c r="J12" s="1" t="e">
        <f t="shared" si="1"/>
        <v>#DIV/0!</v>
      </c>
      <c r="K12" s="1" t="e">
        <f t="shared" si="2"/>
        <v>#DIV/0!</v>
      </c>
      <c r="L12" s="1"/>
      <c r="M12" s="1"/>
      <c r="N12" s="2" t="e">
        <f aca="true" t="shared" si="16" ref="N12:N17">POWER(P12,(1-(1.96/POWER(Q12,0.5))))</f>
        <v>#DIV/0!</v>
      </c>
      <c r="O12" s="2" t="e">
        <f aca="true" t="shared" si="17" ref="O12:O17">POWER(P12,(1+(1.96/POWER(Q12,0.5))))</f>
        <v>#DIV/0!</v>
      </c>
      <c r="P12" s="2" t="e">
        <f aca="true" t="shared" si="18" ref="P12:P17">EXP(J12/K12)</f>
        <v>#DIV/0!</v>
      </c>
      <c r="Q12" s="2" t="e">
        <f aca="true" t="shared" si="19" ref="Q12:Q17">POWER(J12,2)/K12</f>
        <v>#DIV/0!</v>
      </c>
      <c r="R12" s="2" t="e">
        <f>SUM(J5:J12)</f>
        <v>#DIV/0!</v>
      </c>
      <c r="S12" s="2" t="e">
        <f>SUM(K5:K12)</f>
        <v>#DIV/0!</v>
      </c>
      <c r="T12" s="2"/>
      <c r="U12" s="2" t="e">
        <f t="shared" si="7"/>
        <v>#DIV/0!</v>
      </c>
      <c r="V12" s="2" t="e">
        <f t="shared" si="13"/>
        <v>#DIV/0!</v>
      </c>
      <c r="W12" s="2" t="e">
        <f t="shared" si="8"/>
        <v>#DIV/0!</v>
      </c>
      <c r="X12" s="2" t="e">
        <f t="shared" si="9"/>
        <v>#DIV/0!</v>
      </c>
      <c r="Y12" s="2"/>
      <c r="Z12" s="2" t="e">
        <f t="shared" si="10"/>
        <v>#DIV/0!</v>
      </c>
      <c r="AA12" s="61">
        <f t="shared" si="14"/>
        <v>1</v>
      </c>
    </row>
    <row r="13" spans="1:27" ht="12.75">
      <c r="A13" s="63"/>
      <c r="B13" s="63"/>
      <c r="C13" s="64"/>
      <c r="D13" s="63"/>
      <c r="E13" s="64"/>
      <c r="F13" s="3"/>
      <c r="G13" s="26" t="e">
        <f t="shared" si="11"/>
        <v>#DIV/0!</v>
      </c>
      <c r="H13" s="27" t="e">
        <f t="shared" si="12"/>
        <v>#DIV/0!</v>
      </c>
      <c r="I13" s="1" t="e">
        <f t="shared" si="15"/>
        <v>#DIV/0!</v>
      </c>
      <c r="J13" s="1" t="e">
        <f t="shared" si="1"/>
        <v>#DIV/0!</v>
      </c>
      <c r="K13" s="1" t="e">
        <f t="shared" si="2"/>
        <v>#DIV/0!</v>
      </c>
      <c r="L13" s="1"/>
      <c r="M13" s="1"/>
      <c r="N13" s="2" t="e">
        <f t="shared" si="16"/>
        <v>#DIV/0!</v>
      </c>
      <c r="O13" s="2" t="e">
        <f t="shared" si="17"/>
        <v>#DIV/0!</v>
      </c>
      <c r="P13" s="2" t="e">
        <f t="shared" si="18"/>
        <v>#DIV/0!</v>
      </c>
      <c r="Q13" s="2" t="e">
        <f t="shared" si="19"/>
        <v>#DIV/0!</v>
      </c>
      <c r="R13" s="2" t="e">
        <f>SUM(J5:J13)</f>
        <v>#DIV/0!</v>
      </c>
      <c r="S13" s="2" t="e">
        <f>SUM(K5:K13)</f>
        <v>#DIV/0!</v>
      </c>
      <c r="T13" s="2"/>
      <c r="U13" s="2" t="e">
        <f t="shared" si="7"/>
        <v>#DIV/0!</v>
      </c>
      <c r="V13" s="2" t="e">
        <f t="shared" si="13"/>
        <v>#DIV/0!</v>
      </c>
      <c r="W13" s="2" t="e">
        <f t="shared" si="8"/>
        <v>#DIV/0!</v>
      </c>
      <c r="X13" s="2" t="e">
        <f t="shared" si="9"/>
        <v>#DIV/0!</v>
      </c>
      <c r="Y13" s="2"/>
      <c r="Z13" s="2" t="e">
        <f t="shared" si="10"/>
        <v>#DIV/0!</v>
      </c>
      <c r="AA13" s="61">
        <f t="shared" si="14"/>
        <v>1</v>
      </c>
    </row>
    <row r="14" spans="1:27" ht="12.75">
      <c r="A14" s="63"/>
      <c r="B14" s="63"/>
      <c r="C14" s="64"/>
      <c r="D14" s="63"/>
      <c r="E14" s="64"/>
      <c r="F14" s="3"/>
      <c r="G14" s="26" t="e">
        <f t="shared" si="11"/>
        <v>#DIV/0!</v>
      </c>
      <c r="H14" s="27" t="e">
        <f t="shared" si="12"/>
        <v>#DIV/0!</v>
      </c>
      <c r="I14" s="1" t="e">
        <f t="shared" si="15"/>
        <v>#DIV/0!</v>
      </c>
      <c r="J14" s="1" t="e">
        <f t="shared" si="1"/>
        <v>#DIV/0!</v>
      </c>
      <c r="K14" s="1" t="e">
        <f t="shared" si="2"/>
        <v>#DIV/0!</v>
      </c>
      <c r="L14" s="1"/>
      <c r="M14" s="1"/>
      <c r="N14" s="2" t="e">
        <f t="shared" si="16"/>
        <v>#DIV/0!</v>
      </c>
      <c r="O14" s="2" t="e">
        <f t="shared" si="17"/>
        <v>#DIV/0!</v>
      </c>
      <c r="P14" s="2" t="e">
        <f t="shared" si="18"/>
        <v>#DIV/0!</v>
      </c>
      <c r="Q14" s="2" t="e">
        <f t="shared" si="19"/>
        <v>#DIV/0!</v>
      </c>
      <c r="R14" s="2" t="e">
        <f>SUM(J5:J14)</f>
        <v>#DIV/0!</v>
      </c>
      <c r="S14" s="2" t="e">
        <f>SUM(K5:K14)</f>
        <v>#DIV/0!</v>
      </c>
      <c r="T14" s="2"/>
      <c r="U14" s="2" t="e">
        <f t="shared" si="7"/>
        <v>#DIV/0!</v>
      </c>
      <c r="V14" s="2" t="e">
        <f t="shared" si="13"/>
        <v>#DIV/0!</v>
      </c>
      <c r="W14" s="2" t="e">
        <f t="shared" si="8"/>
        <v>#DIV/0!</v>
      </c>
      <c r="X14" s="2" t="e">
        <f t="shared" si="9"/>
        <v>#DIV/0!</v>
      </c>
      <c r="Y14" s="2"/>
      <c r="Z14" s="2" t="e">
        <f t="shared" si="10"/>
        <v>#DIV/0!</v>
      </c>
      <c r="AA14" s="61">
        <f t="shared" si="14"/>
        <v>1</v>
      </c>
    </row>
    <row r="15" spans="1:27" ht="12.75">
      <c r="A15" s="63"/>
      <c r="B15" s="63"/>
      <c r="C15" s="64"/>
      <c r="D15" s="63"/>
      <c r="E15" s="64"/>
      <c r="F15" s="3"/>
      <c r="G15" s="26" t="e">
        <f t="shared" si="11"/>
        <v>#DIV/0!</v>
      </c>
      <c r="H15" s="27" t="e">
        <f t="shared" si="12"/>
        <v>#DIV/0!</v>
      </c>
      <c r="I15" s="1" t="e">
        <f t="shared" si="15"/>
        <v>#DIV/0!</v>
      </c>
      <c r="J15" s="1" t="e">
        <f t="shared" si="1"/>
        <v>#DIV/0!</v>
      </c>
      <c r="K15" s="1" t="e">
        <f t="shared" si="2"/>
        <v>#DIV/0!</v>
      </c>
      <c r="L15" s="1"/>
      <c r="M15" s="1"/>
      <c r="N15" s="2" t="e">
        <f t="shared" si="16"/>
        <v>#DIV/0!</v>
      </c>
      <c r="O15" s="2" t="e">
        <f t="shared" si="17"/>
        <v>#DIV/0!</v>
      </c>
      <c r="P15" s="2" t="e">
        <f t="shared" si="18"/>
        <v>#DIV/0!</v>
      </c>
      <c r="Q15" s="2" t="e">
        <f t="shared" si="19"/>
        <v>#DIV/0!</v>
      </c>
      <c r="R15" s="2" t="e">
        <f>SUM(J5:J15)</f>
        <v>#DIV/0!</v>
      </c>
      <c r="S15" s="2" t="e">
        <f>SUM(K5:K15)</f>
        <v>#DIV/0!</v>
      </c>
      <c r="T15" s="2"/>
      <c r="U15" s="2" t="e">
        <f t="shared" si="7"/>
        <v>#DIV/0!</v>
      </c>
      <c r="V15" s="2" t="e">
        <f t="shared" si="13"/>
        <v>#DIV/0!</v>
      </c>
      <c r="W15" s="2" t="e">
        <f t="shared" si="8"/>
        <v>#DIV/0!</v>
      </c>
      <c r="X15" s="2" t="e">
        <f t="shared" si="9"/>
        <v>#DIV/0!</v>
      </c>
      <c r="Y15" s="2"/>
      <c r="Z15" s="2" t="e">
        <f t="shared" si="10"/>
        <v>#DIV/0!</v>
      </c>
      <c r="AA15" s="61">
        <f t="shared" si="14"/>
        <v>1</v>
      </c>
    </row>
    <row r="16" spans="1:27" ht="12.75">
      <c r="A16" s="63"/>
      <c r="B16" s="63"/>
      <c r="C16" s="64"/>
      <c r="D16" s="63"/>
      <c r="E16" s="64"/>
      <c r="F16" s="3"/>
      <c r="G16" s="26" t="e">
        <f t="shared" si="11"/>
        <v>#DIV/0!</v>
      </c>
      <c r="H16" s="27" t="e">
        <f t="shared" si="12"/>
        <v>#DIV/0!</v>
      </c>
      <c r="I16" s="1" t="e">
        <f t="shared" si="15"/>
        <v>#DIV/0!</v>
      </c>
      <c r="J16" s="1" t="e">
        <f t="shared" si="1"/>
        <v>#DIV/0!</v>
      </c>
      <c r="K16" s="1" t="e">
        <f t="shared" si="2"/>
        <v>#DIV/0!</v>
      </c>
      <c r="L16" s="1"/>
      <c r="M16" s="1"/>
      <c r="N16" s="2" t="e">
        <f t="shared" si="16"/>
        <v>#DIV/0!</v>
      </c>
      <c r="O16" s="2" t="e">
        <f t="shared" si="17"/>
        <v>#DIV/0!</v>
      </c>
      <c r="P16" s="2" t="e">
        <f t="shared" si="18"/>
        <v>#DIV/0!</v>
      </c>
      <c r="Q16" s="2" t="e">
        <f t="shared" si="19"/>
        <v>#DIV/0!</v>
      </c>
      <c r="R16" s="2" t="e">
        <f>SUM(J5:J16)</f>
        <v>#DIV/0!</v>
      </c>
      <c r="S16" s="2" t="e">
        <f>SUM(K5:K16)</f>
        <v>#DIV/0!</v>
      </c>
      <c r="T16" s="2"/>
      <c r="U16" s="2" t="e">
        <f t="shared" si="7"/>
        <v>#DIV/0!</v>
      </c>
      <c r="V16" s="2" t="e">
        <f t="shared" si="13"/>
        <v>#DIV/0!</v>
      </c>
      <c r="W16" s="2" t="e">
        <f t="shared" si="8"/>
        <v>#DIV/0!</v>
      </c>
      <c r="X16" s="2" t="e">
        <f t="shared" si="9"/>
        <v>#DIV/0!</v>
      </c>
      <c r="Y16" s="2"/>
      <c r="Z16" s="2" t="e">
        <f t="shared" si="10"/>
        <v>#DIV/0!</v>
      </c>
      <c r="AA16" s="61">
        <f t="shared" si="14"/>
        <v>1</v>
      </c>
    </row>
    <row r="17" spans="1:27" ht="12.75">
      <c r="A17" s="63"/>
      <c r="B17" s="63"/>
      <c r="C17" s="64"/>
      <c r="D17" s="63"/>
      <c r="E17" s="64"/>
      <c r="F17" s="3"/>
      <c r="G17" s="26" t="e">
        <f t="shared" si="11"/>
        <v>#DIV/0!</v>
      </c>
      <c r="H17" s="27" t="e">
        <f t="shared" si="12"/>
        <v>#DIV/0!</v>
      </c>
      <c r="I17" s="1" t="e">
        <f t="shared" si="15"/>
        <v>#DIV/0!</v>
      </c>
      <c r="J17" s="1" t="e">
        <f t="shared" si="1"/>
        <v>#DIV/0!</v>
      </c>
      <c r="K17" s="1" t="e">
        <f t="shared" si="2"/>
        <v>#DIV/0!</v>
      </c>
      <c r="L17" s="1"/>
      <c r="M17" s="1"/>
      <c r="N17" s="2" t="e">
        <f t="shared" si="16"/>
        <v>#DIV/0!</v>
      </c>
      <c r="O17" s="2" t="e">
        <f t="shared" si="17"/>
        <v>#DIV/0!</v>
      </c>
      <c r="P17" s="2" t="e">
        <f t="shared" si="18"/>
        <v>#DIV/0!</v>
      </c>
      <c r="Q17" s="2" t="e">
        <f t="shared" si="19"/>
        <v>#DIV/0!</v>
      </c>
      <c r="R17" s="2" t="e">
        <f>SUM(J5:J17)</f>
        <v>#DIV/0!</v>
      </c>
      <c r="S17" s="2" t="e">
        <f>SUM(K5:K17)</f>
        <v>#DIV/0!</v>
      </c>
      <c r="T17" s="2"/>
      <c r="U17" s="2" t="e">
        <f t="shared" si="7"/>
        <v>#DIV/0!</v>
      </c>
      <c r="V17" s="2" t="e">
        <f t="shared" si="13"/>
        <v>#DIV/0!</v>
      </c>
      <c r="W17" s="2" t="e">
        <f t="shared" si="8"/>
        <v>#DIV/0!</v>
      </c>
      <c r="X17" s="2" t="e">
        <f t="shared" si="9"/>
        <v>#DIV/0!</v>
      </c>
      <c r="Y17" s="2"/>
      <c r="Z17" s="2" t="e">
        <f t="shared" si="10"/>
        <v>#DIV/0!</v>
      </c>
      <c r="AA17" s="61">
        <f t="shared" si="14"/>
        <v>1</v>
      </c>
    </row>
    <row r="18" spans="3:27" ht="12.75" customHeight="1">
      <c r="C18" s="3"/>
      <c r="E18" s="3"/>
      <c r="F18" s="3"/>
      <c r="G18" s="26"/>
      <c r="H18" s="27"/>
      <c r="I18" s="1"/>
      <c r="J18" s="1"/>
      <c r="K18" s="1"/>
      <c r="L18" s="1"/>
      <c r="M18" s="1"/>
      <c r="N18" s="2"/>
      <c r="O18" s="2"/>
      <c r="P18" s="2"/>
      <c r="Q18" s="37" t="s">
        <v>32</v>
      </c>
      <c r="R18" s="2"/>
      <c r="S18" s="2"/>
      <c r="T18" s="2"/>
      <c r="U18" s="2"/>
      <c r="V18" s="2"/>
      <c r="W18" s="2"/>
      <c r="X18" s="2"/>
      <c r="Y18" s="2"/>
      <c r="Z18" s="2"/>
      <c r="AA18" s="61"/>
    </row>
    <row r="19" spans="1:27" ht="18" customHeight="1">
      <c r="A19" s="48"/>
      <c r="B19" s="49" t="str">
        <f>B3</f>
        <v>Droga</v>
      </c>
      <c r="C19" s="50"/>
      <c r="D19" s="49" t="str">
        <f>D3</f>
        <v>Placebo o control</v>
      </c>
      <c r="E19" s="50"/>
      <c r="F19" s="51"/>
      <c r="G19" s="26"/>
      <c r="H19" s="27"/>
      <c r="I19" s="1"/>
      <c r="J19" s="1"/>
      <c r="K19" s="1"/>
      <c r="L19" s="1"/>
      <c r="M19" s="1"/>
      <c r="N19" s="2"/>
      <c r="O19" s="2"/>
      <c r="P19" s="2"/>
      <c r="Q19" s="5">
        <f>SUMIF(B5:B17,"&gt;0",Q5:Q17)</f>
        <v>0</v>
      </c>
      <c r="R19" s="2"/>
      <c r="S19" s="2"/>
      <c r="T19" s="2"/>
      <c r="U19" s="2"/>
      <c r="V19" s="2"/>
      <c r="W19" s="2"/>
      <c r="X19" s="2"/>
      <c r="Y19" s="2"/>
      <c r="Z19" s="2"/>
      <c r="AA19" s="61"/>
    </row>
    <row r="20" spans="1:26" ht="31.5" customHeight="1">
      <c r="A20" s="52"/>
      <c r="B20" s="53" t="s">
        <v>47</v>
      </c>
      <c r="C20" s="53" t="s">
        <v>48</v>
      </c>
      <c r="D20" s="53" t="s">
        <v>47</v>
      </c>
      <c r="E20" s="53" t="s">
        <v>48</v>
      </c>
      <c r="F20" s="54"/>
      <c r="G20" s="3"/>
      <c r="H20" s="3"/>
      <c r="I20" s="1"/>
      <c r="Z20" s="3"/>
    </row>
    <row r="21" spans="1:25" ht="18">
      <c r="A21" s="52" t="s">
        <v>18</v>
      </c>
      <c r="B21" s="55">
        <f>SUM(B5:B17)</f>
        <v>0</v>
      </c>
      <c r="C21" s="55">
        <f>SUM(C5:C17)</f>
        <v>0</v>
      </c>
      <c r="D21" s="55">
        <f>SUM(D5:D17)</f>
        <v>0</v>
      </c>
      <c r="E21" s="55">
        <f>SUM(E5:E17)</f>
        <v>0</v>
      </c>
      <c r="F21" s="56"/>
      <c r="I21" s="6"/>
      <c r="J21" s="7" t="s">
        <v>31</v>
      </c>
      <c r="K21" s="7" t="s">
        <v>30</v>
      </c>
      <c r="L21" s="22"/>
      <c r="M21" s="22"/>
      <c r="N21" s="22"/>
      <c r="O21" s="5"/>
      <c r="P21" s="5"/>
      <c r="Q21" s="34"/>
      <c r="R21" s="5"/>
      <c r="S21" s="5"/>
      <c r="T21" s="5"/>
      <c r="U21" s="5"/>
      <c r="V21" s="35"/>
      <c r="W21" s="32"/>
      <c r="X21" s="5"/>
      <c r="Y21" s="5"/>
    </row>
    <row r="22" spans="1:25" ht="18">
      <c r="A22" s="57" t="s">
        <v>43</v>
      </c>
      <c r="B22" s="72" t="e">
        <f>B21/C21</f>
        <v>#DIV/0!</v>
      </c>
      <c r="C22" s="73"/>
      <c r="D22" s="72" t="e">
        <f>D21/E21</f>
        <v>#DIV/0!</v>
      </c>
      <c r="E22" s="73"/>
      <c r="F22" s="58"/>
      <c r="I22" s="9"/>
      <c r="J22">
        <f>SUMIF(B5:B17,"&gt;0",J5:J17)</f>
        <v>0</v>
      </c>
      <c r="K22">
        <f>SUMIF(B5:B17,"&gt;0",K5:K17)</f>
        <v>0</v>
      </c>
      <c r="L22" s="5"/>
      <c r="M22" s="5"/>
      <c r="N22" s="21"/>
      <c r="O22" s="5"/>
      <c r="P22" s="5"/>
      <c r="Q22" s="5"/>
      <c r="R22" s="5"/>
      <c r="S22" s="5"/>
      <c r="T22" s="5"/>
      <c r="U22" s="5"/>
      <c r="V22" s="32"/>
      <c r="W22" s="41"/>
      <c r="X22" s="42"/>
      <c r="Y22" s="42"/>
    </row>
    <row r="23" spans="2:25" ht="36">
      <c r="B23" s="4"/>
      <c r="D23" s="4"/>
      <c r="I23" s="21"/>
      <c r="J23" s="22"/>
      <c r="K23" s="21"/>
      <c r="L23" s="21"/>
      <c r="M23" s="21"/>
      <c r="N23" s="39" t="s">
        <v>44</v>
      </c>
      <c r="O23" s="33"/>
      <c r="P23" s="38" t="s">
        <v>40</v>
      </c>
      <c r="Q23" s="40" t="s">
        <v>41</v>
      </c>
      <c r="R23" s="5"/>
      <c r="S23" s="5"/>
      <c r="T23" s="5"/>
      <c r="U23" s="5"/>
      <c r="V23" s="43" t="s">
        <v>24</v>
      </c>
      <c r="W23" s="33"/>
      <c r="X23" s="15"/>
      <c r="Y23" s="5"/>
    </row>
    <row r="24" spans="14:25" ht="18">
      <c r="N24" s="31" t="e">
        <f>EXP((J22/K22)+1.96/SQRT(K22))</f>
        <v>#DIV/0!</v>
      </c>
      <c r="O24" s="28" t="e">
        <f>EXP((J22/K22)-1.96/SQRT(K22))</f>
        <v>#DIV/0!</v>
      </c>
      <c r="P24" s="30" t="e">
        <f>EXP(J22/K22)</f>
        <v>#DIV/0!</v>
      </c>
      <c r="Q24" s="29" t="e">
        <f>POWER(J22,2)/K22</f>
        <v>#DIV/0!</v>
      </c>
      <c r="R24" s="5" t="s">
        <v>27</v>
      </c>
      <c r="S24" s="5"/>
      <c r="T24" s="5"/>
      <c r="U24" s="36"/>
      <c r="V24" s="44" t="e">
        <f>Q19-(J22*J22/K22)</f>
        <v>#DIV/0!</v>
      </c>
      <c r="W24" s="45" t="s">
        <v>42</v>
      </c>
      <c r="X24" s="46">
        <f>COUNTIF(C5:C17,"&gt;0")-1</f>
        <v>-1</v>
      </c>
      <c r="Y24" s="42"/>
    </row>
    <row r="25" spans="14:25" ht="12.75"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30" ht="9" customHeight="1"/>
  </sheetData>
  <sheetProtection sheet="1" objects="1" scenarios="1"/>
  <mergeCells count="6">
    <mergeCell ref="C1:O1"/>
    <mergeCell ref="U3:X3"/>
    <mergeCell ref="B22:C22"/>
    <mergeCell ref="D22:E22"/>
    <mergeCell ref="G3:H3"/>
    <mergeCell ref="N3:P3"/>
  </mergeCells>
  <printOptions/>
  <pageMargins left="0.53" right="0.75" top="0.74" bottom="0.84" header="0" footer="0"/>
  <pageSetup fitToHeight="1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DANIEL TAJER</dc:creator>
  <cp:keywords/>
  <dc:description/>
  <cp:lastModifiedBy>Salud Publica</cp:lastModifiedBy>
  <cp:lastPrinted>2001-09-19T00:42:30Z</cp:lastPrinted>
  <dcterms:created xsi:type="dcterms:W3CDTF">1998-10-30T08:06:15Z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