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790" activeTab="0"/>
  </bookViews>
  <sheets>
    <sheet name="CHI-square for 2 proportion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<sst xmlns="http://schemas.openxmlformats.org/spreadsheetml/2006/main" count="19" uniqueCount="18">
  <si>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Insert number of 'Yes' here:</t>
  </si>
  <si>
    <t>Insert number of 'No' here:</t>
  </si>
  <si>
    <t>Group 1</t>
  </si>
  <si>
    <t>Group 2</t>
  </si>
  <si>
    <t>Total</t>
  </si>
  <si>
    <t>Therefore, this value is:</t>
  </si>
  <si>
    <t>Clinical Effectiveness &amp; Audit Department</t>
  </si>
  <si>
    <r>
      <t>X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value: </t>
    </r>
  </si>
  <si>
    <t>Exact P value:</t>
  </si>
  <si>
    <r>
      <t>X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 needs to be &gt;= 3.84 to be significant at the 0.05 level.</t>
    </r>
  </si>
  <si>
    <t>p&lt;0.05</t>
  </si>
  <si>
    <t>p&gt;0.05</t>
  </si>
  <si>
    <t>p&lt;0.025</t>
  </si>
  <si>
    <t>p&lt;0.01</t>
  </si>
  <si>
    <t>p&lt;0.005</t>
  </si>
  <si>
    <t>p&lt;0.001</t>
  </si>
  <si>
    <r>
      <t>CHI-square (X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) significance test for comparing two proportions (with continuity correction)</t>
    </r>
  </si>
  <si>
    <t>Kevin Rowan, 2001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</si>
</sst>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\:"/>
    <numFmt numFmtId="172" formatCode=";;;"/>
  </numFmts>
  <fonts count="8">
    <font>
      <sz val="11"/>
      <name val="Arial Narrow"/>
      <family val="0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6"/>
      <name val="Arial Narrow"/>
      <family val="2"/>
    </font>
    <font>
      <b/>
      <vertAlign val="superscript"/>
      <sz val="11"/>
      <name val="Arial Narrow"/>
      <family val="2"/>
    </font>
    <font>
      <i/>
      <sz val="9"/>
      <name val="Arial Narrow"/>
      <family val="2"/>
    </font>
    <font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172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170" fontId="1" fillId="4" borderId="2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/>
      <protection hidden="1" locked="0"/>
    </xf>
    <xf numFmtId="0" fontId="6" fillId="2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/>
    </xf>
    <xf numFmtId="0" fontId="4" fillId="2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66675</xdr:rowOff>
    </xdr:from>
    <xdr:to>
      <xdr:col>7</xdr:col>
      <xdr:colOff>590550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2133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I22" sqref="I22"/>
    </sheetView>
  </sheetViews>
  <sheetFormatPr defaultColWidth="11.421875" defaultRowHeight="16.5"/>
  <cols>
    <col min="1" max="1" width="9.140625" style="1" customWidth="1"/>
    <col min="2" max="2" width="24.57421875" style="1" bestFit="1" customWidth="1"/>
    <col min="3" max="3" width="14.57421875" style="1" bestFit="1" customWidth="1"/>
    <col min="4" max="4" width="8.00390625" style="1" customWidth="1"/>
    <col min="5" max="5" width="13.140625" style="1" customWidth="1"/>
    <col min="6" max="6" width="9.140625" style="1" customWidth="1"/>
    <col min="7" max="7" width="15.140625" style="1" customWidth="1"/>
    <col min="8" max="8" width="9.140625" style="1" customWidth="1"/>
    <col min="9" max="10" width="10.00390625" style="1" bestFit="1" customWidth="1"/>
    <col min="11" max="16384" width="9.140625" style="1" customWidth="1"/>
  </cols>
  <sheetData>
    <row r="1" spans="2:7" ht="16.5">
      <c r="B1" s="3"/>
      <c r="C1" s="3"/>
      <c r="D1" s="3"/>
      <c r="E1" s="3"/>
      <c r="F1" s="3"/>
      <c r="G1" s="3"/>
    </row>
    <row r="2" spans="2:9" ht="20.25" customHeight="1">
      <c r="B2" s="20" t="s">
        <v>6</v>
      </c>
      <c r="C2" s="21"/>
      <c r="D2" s="21"/>
      <c r="E2" s="21"/>
      <c r="F2" s="21"/>
      <c r="G2" s="21"/>
      <c r="H2" s="21"/>
      <c r="I2" s="21"/>
    </row>
    <row r="4" spans="2:8" ht="18">
      <c r="B4" s="22" t="s">
        <v>16</v>
      </c>
      <c r="C4" s="22"/>
      <c r="D4" s="22"/>
      <c r="E4" s="22"/>
      <c r="F4" s="25"/>
      <c r="G4" s="25"/>
      <c r="H4" s="25"/>
    </row>
    <row r="5" spans="2:8" ht="17.25" thickBot="1">
      <c r="B5" s="4"/>
      <c r="C5" s="4"/>
      <c r="D5" s="4"/>
      <c r="E5" s="4"/>
      <c r="F5" s="5"/>
      <c r="G5" s="5"/>
      <c r="H5" s="5"/>
    </row>
    <row r="6" ht="17.25" thickTop="1"/>
    <row r="7" spans="3:7" ht="20.25" customHeight="1">
      <c r="C7" s="6" t="s">
        <v>2</v>
      </c>
      <c r="E7" s="6" t="s">
        <v>3</v>
      </c>
      <c r="G7" s="6" t="s">
        <v>4</v>
      </c>
    </row>
    <row r="9" spans="2:9" ht="16.5" customHeight="1">
      <c r="B9" s="15" t="s">
        <v>0</v>
      </c>
      <c r="C9" s="17">
        <v>20</v>
      </c>
      <c r="E9" s="17">
        <v>80</v>
      </c>
      <c r="G9" s="8">
        <f>SUM(E9,C9)</f>
        <v>100</v>
      </c>
      <c r="I9" s="2">
        <f>((C9*E11)-(E9*C11))-(G13/2)</f>
        <v>-3760</v>
      </c>
    </row>
    <row r="10" ht="16.5">
      <c r="I10" s="2"/>
    </row>
    <row r="11" spans="2:9" ht="16.5">
      <c r="B11" s="15" t="s">
        <v>1</v>
      </c>
      <c r="C11" s="17">
        <v>80</v>
      </c>
      <c r="E11" s="17">
        <v>140</v>
      </c>
      <c r="G11" s="8">
        <f>SUM(E11,C11)</f>
        <v>220</v>
      </c>
      <c r="I11" s="2">
        <f>I13*I13</f>
        <v>11833600</v>
      </c>
    </row>
    <row r="12" ht="16.5">
      <c r="I12" s="2"/>
    </row>
    <row r="13" spans="2:9" ht="16.5">
      <c r="B13" s="7" t="s">
        <v>4</v>
      </c>
      <c r="C13" s="9">
        <f>SUM(C11,C9)</f>
        <v>100</v>
      </c>
      <c r="E13" s="9">
        <f>SUM(E11,E9)</f>
        <v>220</v>
      </c>
      <c r="G13" s="8">
        <f>SUM(E13,C13)</f>
        <v>320</v>
      </c>
      <c r="I13" s="2">
        <f>ABS(I14)-(G13/2)</f>
        <v>3440</v>
      </c>
    </row>
    <row r="14" ht="16.5">
      <c r="I14" s="2">
        <f>(C9*E11)-(E9*C11)</f>
        <v>-3600</v>
      </c>
    </row>
    <row r="15" spans="2:3" ht="18">
      <c r="B15" s="10" t="s">
        <v>7</v>
      </c>
      <c r="C15" s="14">
        <f>(G13*I11)/(G9*G11*C13*E13)</f>
        <v>7.823867768595042</v>
      </c>
    </row>
    <row r="17" spans="2:7" ht="18">
      <c r="B17" s="22" t="s">
        <v>9</v>
      </c>
      <c r="C17" s="22"/>
      <c r="D17" s="22"/>
      <c r="E17" s="23" t="s">
        <v>5</v>
      </c>
      <c r="F17" s="24"/>
      <c r="G17" s="16" t="str">
        <f>IF(C15&gt;=3.84,"Significant","NOT significant")</f>
        <v>Significant</v>
      </c>
    </row>
    <row r="19" spans="2:8" ht="16.5">
      <c r="B19" s="11" t="s">
        <v>8</v>
      </c>
      <c r="C19" s="12" t="s">
        <v>11</v>
      </c>
      <c r="D19" s="12" t="s">
        <v>10</v>
      </c>
      <c r="E19" s="12" t="s">
        <v>12</v>
      </c>
      <c r="F19" s="12" t="s">
        <v>13</v>
      </c>
      <c r="G19" s="12" t="s">
        <v>14</v>
      </c>
      <c r="H19" s="12" t="s">
        <v>15</v>
      </c>
    </row>
    <row r="20" spans="3:8" ht="16.5">
      <c r="C20" s="12" t="str">
        <f>IF(C15&lt;3.84,"Yes","No")</f>
        <v>No</v>
      </c>
      <c r="D20" s="12" t="str">
        <f>IF(C15&gt;=3.84,"Yes","No")</f>
        <v>Yes</v>
      </c>
      <c r="E20" s="12" t="str">
        <f>IF(C15&gt;=5.02,"Yes","No")</f>
        <v>Yes</v>
      </c>
      <c r="F20" s="12" t="str">
        <f>IF(C15&gt;=6.63,"Yes","No")</f>
        <v>Yes</v>
      </c>
      <c r="G20" s="12" t="str">
        <f>IF(C15&gt;=7.88,"Yes","No")</f>
        <v>No</v>
      </c>
      <c r="H20" s="12" t="str">
        <f>IF(C15&gt;=10.83,"Yes","No")</f>
        <v>No</v>
      </c>
    </row>
    <row r="21" spans="3:5" ht="16.5">
      <c r="C21" s="13"/>
      <c r="D21" s="13"/>
      <c r="E21" s="13"/>
    </row>
    <row r="24" spans="7:8" ht="16.5">
      <c r="G24" s="18" t="s">
        <v>17</v>
      </c>
      <c r="H24" s="19"/>
    </row>
  </sheetData>
  <sheetProtection password="C648" sheet="1" objects="1" scenarios="1"/>
  <mergeCells count="5">
    <mergeCell ref="G24:H24"/>
    <mergeCell ref="B2:I2"/>
    <mergeCell ref="B17:D17"/>
    <mergeCell ref="E17:F17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Rowan</dc:creator>
  <cp:keywords/>
  <dc:description/>
  <cp:lastModifiedBy>Gabriel Rada</cp:lastModifiedBy>
  <dcterms:created xsi:type="dcterms:W3CDTF">2001-02-20T10:28:43Z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