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tros\Formatos\UC\"/>
    </mc:Choice>
  </mc:AlternateContent>
  <bookViews>
    <workbookView xWindow="0" yWindow="0" windowWidth="24000" windowHeight="9735" tabRatio="822"/>
  </bookViews>
  <sheets>
    <sheet name="Formulario" sheetId="21" r:id="rId1"/>
    <sheet name="Fondos por Rendir (2)" sheetId="18" state="hidden" r:id="rId2"/>
    <sheet name="Anexo de Facturas" sheetId="2" state="hidden" r:id="rId3"/>
    <sheet name="FONDO SOLE" sheetId="10" state="hidden" r:id="rId4"/>
    <sheet name="Anexo (4)" sheetId="11" state="hidden" r:id="rId5"/>
    <sheet name="Anexo (3)" sheetId="9" state="hidden" r:id="rId6"/>
    <sheet name="Reembolso (2)" sheetId="7" state="hidden" r:id="rId7"/>
    <sheet name="Fondo Edgar" sheetId="6" state="hidden" r:id="rId8"/>
    <sheet name="Reemb Diarios" sheetId="4" state="hidden" r:id="rId9"/>
    <sheet name="Reemb Diarios (2)" sheetId="15" state="hidden" r:id="rId10"/>
    <sheet name="JCM" sheetId="12" state="hidden" r:id="rId11"/>
    <sheet name="JR" sheetId="13" state="hidden" r:id="rId12"/>
    <sheet name="AO" sheetId="14" state="hidden" r:id="rId13"/>
    <sheet name="JDR" sheetId="16" state="hidden" r:id="rId14"/>
    <sheet name="CVC" sheetId="17" state="hidden" r:id="rId15"/>
    <sheet name="Anexo de Facturas (2)" sheetId="8" state="hidden" r:id="rId16"/>
  </sheets>
  <definedNames>
    <definedName name="_xlnm._FilterDatabase" localSheetId="0" hidden="1">Formulario!$A$18:$I$57</definedName>
    <definedName name="_xlnm.Print_Area" localSheetId="12">AO!$A$1:$O$72</definedName>
    <definedName name="_xlnm.Print_Area" localSheetId="14">CVC!$A$1:$O$72</definedName>
    <definedName name="_xlnm.Print_Area" localSheetId="7">'Fondo Edgar'!$A$1:$O$72</definedName>
    <definedName name="_xlnm.Print_Area" localSheetId="3">'FONDO SOLE'!$A$1:$O$72</definedName>
    <definedName name="_xlnm.Print_Area" localSheetId="1">'Fondos por Rendir (2)'!$A$1:$O$83</definedName>
    <definedName name="_xlnm.Print_Area" localSheetId="0">Formulario!$A$5:$N$85</definedName>
    <definedName name="_xlnm.Print_Area" localSheetId="10">JCM!$A$1:$O$72</definedName>
    <definedName name="_xlnm.Print_Area" localSheetId="13">JDR!$A$1:$O$72</definedName>
    <definedName name="_xlnm.Print_Area" localSheetId="11">JR!$A$1:$O$72</definedName>
    <definedName name="_xlnm.Print_Area" localSheetId="8">'Reemb Diarios'!$A$1:$O$72</definedName>
    <definedName name="_xlnm.Print_Area" localSheetId="9">'Reemb Diarios (2)'!$A$1:$O$72</definedName>
    <definedName name="_xlnm.Print_Area" localSheetId="6">'Reembolso (2)'!$A$1:$O$72</definedName>
  </definedNames>
  <calcPr calcId="152511"/>
</workbook>
</file>

<file path=xl/calcChain.xml><?xml version="1.0" encoding="utf-8"?>
<calcChain xmlns="http://schemas.openxmlformats.org/spreadsheetml/2006/main">
  <c r="D67" i="21" l="1"/>
  <c r="E67" i="21" s="1"/>
  <c r="E74" i="21"/>
  <c r="E73" i="21"/>
  <c r="K59" i="21"/>
  <c r="K65" i="21"/>
  <c r="J59" i="21"/>
  <c r="J54" i="2"/>
  <c r="K57" i="18"/>
  <c r="C23" i="11"/>
  <c r="C22" i="11"/>
  <c r="B23" i="11"/>
  <c r="B22" i="11"/>
  <c r="A23" i="11"/>
  <c r="A22" i="11"/>
  <c r="E59" i="10"/>
  <c r="E72" i="18"/>
  <c r="E65" i="18"/>
  <c r="E74" i="18"/>
  <c r="E66" i="18"/>
  <c r="E67" i="18"/>
  <c r="E68" i="18"/>
  <c r="E69" i="18"/>
  <c r="E70" i="18"/>
  <c r="E71" i="18"/>
  <c r="E73" i="18"/>
  <c r="L9" i="18"/>
  <c r="J57" i="18"/>
  <c r="O57" i="18"/>
  <c r="K61" i="18"/>
  <c r="K63" i="18"/>
  <c r="B78" i="18"/>
  <c r="K20" i="17"/>
  <c r="K46" i="17"/>
  <c r="K50" i="17"/>
  <c r="K52" i="17"/>
  <c r="K22" i="17"/>
  <c r="E60" i="17"/>
  <c r="E62" i="17"/>
  <c r="L10" i="17"/>
  <c r="J46" i="17"/>
  <c r="O46" i="17"/>
  <c r="E54" i="17"/>
  <c r="E55" i="17"/>
  <c r="E56" i="17"/>
  <c r="E57" i="17"/>
  <c r="E58" i="17"/>
  <c r="E59" i="17"/>
  <c r="E61" i="17"/>
  <c r="B67" i="17"/>
  <c r="I14" i="13"/>
  <c r="H16" i="8"/>
  <c r="C23" i="8"/>
  <c r="C22" i="8"/>
  <c r="B22" i="8"/>
  <c r="A22" i="8"/>
  <c r="B16" i="8"/>
  <c r="H17" i="8"/>
  <c r="C14" i="8"/>
  <c r="A65" i="8"/>
  <c r="G16" i="8"/>
  <c r="F16" i="8"/>
  <c r="E16" i="8"/>
  <c r="L10" i="16"/>
  <c r="J46" i="16"/>
  <c r="K46" i="16"/>
  <c r="O46" i="16"/>
  <c r="K50" i="16"/>
  <c r="K52" i="16"/>
  <c r="E54" i="16"/>
  <c r="E55" i="16"/>
  <c r="E62" i="16"/>
  <c r="E56" i="16"/>
  <c r="E57" i="16"/>
  <c r="E58" i="16"/>
  <c r="E59" i="16"/>
  <c r="E60" i="16"/>
  <c r="E61" i="16"/>
  <c r="B67" i="16"/>
  <c r="L10" i="15"/>
  <c r="J46" i="15"/>
  <c r="K46" i="15"/>
  <c r="O46" i="15"/>
  <c r="K50" i="15"/>
  <c r="K52" i="15"/>
  <c r="E54" i="15"/>
  <c r="E55" i="15"/>
  <c r="E62" i="15"/>
  <c r="E56" i="15"/>
  <c r="E57" i="15"/>
  <c r="E58" i="15"/>
  <c r="E59" i="15"/>
  <c r="E60" i="15"/>
  <c r="E61" i="15"/>
  <c r="B67" i="15"/>
  <c r="L10" i="14"/>
  <c r="J46" i="14"/>
  <c r="K46" i="14"/>
  <c r="O46" i="14"/>
  <c r="K50" i="14"/>
  <c r="K52" i="14"/>
  <c r="E54" i="14"/>
  <c r="E55" i="14"/>
  <c r="E62" i="14"/>
  <c r="E56" i="14"/>
  <c r="E57" i="14"/>
  <c r="E58" i="14"/>
  <c r="E59" i="14"/>
  <c r="E60" i="14"/>
  <c r="E61" i="14"/>
  <c r="B67" i="14"/>
  <c r="L10" i="13"/>
  <c r="J46" i="13"/>
  <c r="K46" i="13"/>
  <c r="O46" i="13"/>
  <c r="K50" i="13"/>
  <c r="K52" i="13"/>
  <c r="E54" i="13"/>
  <c r="E55" i="13"/>
  <c r="E62" i="13"/>
  <c r="E56" i="13"/>
  <c r="E57" i="13"/>
  <c r="E58" i="13"/>
  <c r="E59" i="13"/>
  <c r="E60" i="13"/>
  <c r="E61" i="13"/>
  <c r="B67" i="13"/>
  <c r="L10" i="12"/>
  <c r="J46" i="12"/>
  <c r="K46" i="12"/>
  <c r="O46" i="12"/>
  <c r="K50" i="12"/>
  <c r="K52" i="12"/>
  <c r="E54" i="12"/>
  <c r="E55" i="12"/>
  <c r="E62" i="12"/>
  <c r="E56" i="12"/>
  <c r="E57" i="12"/>
  <c r="E58" i="12"/>
  <c r="E59" i="12"/>
  <c r="E60" i="12"/>
  <c r="E61" i="12"/>
  <c r="B67" i="12"/>
  <c r="E16" i="11"/>
  <c r="G16" i="11"/>
  <c r="D44" i="11"/>
  <c r="D45" i="11"/>
  <c r="D52" i="11"/>
  <c r="D46" i="11"/>
  <c r="D47" i="11"/>
  <c r="D48" i="11"/>
  <c r="D49" i="11"/>
  <c r="D50" i="11"/>
  <c r="D51" i="11"/>
  <c r="J54" i="11"/>
  <c r="N54" i="11"/>
  <c r="A65" i="11"/>
  <c r="L10" i="10"/>
  <c r="J46" i="10"/>
  <c r="K46" i="10"/>
  <c r="K50" i="10"/>
  <c r="K52" i="10"/>
  <c r="O46" i="10"/>
  <c r="E54" i="10"/>
  <c r="E62" i="10"/>
  <c r="E55" i="10"/>
  <c r="E56" i="10"/>
  <c r="E57" i="10"/>
  <c r="E58" i="10"/>
  <c r="E60" i="10"/>
  <c r="E61" i="10"/>
  <c r="B67" i="10"/>
  <c r="D44" i="9"/>
  <c r="D52" i="9"/>
  <c r="D45" i="9"/>
  <c r="D46" i="9"/>
  <c r="D47" i="9"/>
  <c r="D48" i="9"/>
  <c r="D49" i="9"/>
  <c r="D50" i="9"/>
  <c r="D51" i="9"/>
  <c r="J54" i="9"/>
  <c r="N54" i="9"/>
  <c r="A65" i="9"/>
  <c r="L10" i="7"/>
  <c r="J46" i="7"/>
  <c r="K46" i="7"/>
  <c r="K50" i="7"/>
  <c r="K52" i="7"/>
  <c r="O46" i="7"/>
  <c r="E54" i="7"/>
  <c r="E55" i="7"/>
  <c r="E62" i="7"/>
  <c r="E56" i="7"/>
  <c r="E57" i="7"/>
  <c r="E58" i="7"/>
  <c r="E59" i="7"/>
  <c r="E60" i="7"/>
  <c r="E61" i="7"/>
  <c r="B67" i="7"/>
  <c r="D44" i="8"/>
  <c r="D52" i="8"/>
  <c r="D45" i="8"/>
  <c r="D46" i="8"/>
  <c r="D47" i="8"/>
  <c r="D48" i="8"/>
  <c r="D49" i="8"/>
  <c r="D50" i="8"/>
  <c r="D51" i="8"/>
  <c r="J54" i="8"/>
  <c r="N54" i="8"/>
  <c r="L10" i="6"/>
  <c r="J46" i="6"/>
  <c r="K46" i="6"/>
  <c r="O46" i="6"/>
  <c r="K50" i="6"/>
  <c r="K52" i="6"/>
  <c r="E54" i="6"/>
  <c r="E55" i="6"/>
  <c r="E56" i="6"/>
  <c r="E62" i="6"/>
  <c r="E57" i="6"/>
  <c r="E58" i="6"/>
  <c r="E59" i="6"/>
  <c r="E60" i="6"/>
  <c r="E61" i="6"/>
  <c r="B67" i="6"/>
  <c r="B67" i="4"/>
  <c r="L10" i="4"/>
  <c r="J46" i="4"/>
  <c r="K46" i="4"/>
  <c r="K50" i="4"/>
  <c r="K52" i="4"/>
  <c r="O46" i="4"/>
  <c r="E54" i="4"/>
  <c r="E62" i="4"/>
  <c r="E55" i="4"/>
  <c r="E56" i="4"/>
  <c r="E57" i="4"/>
  <c r="E58" i="4"/>
  <c r="E59" i="4"/>
  <c r="E60" i="4"/>
  <c r="E61" i="4"/>
  <c r="D50" i="2"/>
  <c r="D51" i="2"/>
  <c r="D46" i="2"/>
  <c r="D47" i="2"/>
  <c r="D48" i="2"/>
  <c r="D49" i="2"/>
  <c r="D45" i="2"/>
  <c r="D44" i="2"/>
  <c r="D52" i="2"/>
  <c r="N54" i="2"/>
  <c r="K12" i="11"/>
  <c r="K12" i="8"/>
  <c r="E75" i="21" l="1"/>
</calcChain>
</file>

<file path=xl/comments1.xml><?xml version="1.0" encoding="utf-8"?>
<comments xmlns="http://schemas.openxmlformats.org/spreadsheetml/2006/main">
  <authors>
    <author>Subdireccion Administrativa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</rPr>
          <t>Subdirección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Subdirección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Subdirección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</rPr>
          <t>Subdirección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</rPr>
          <t>Subdirección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</commentList>
</comments>
</file>

<file path=xl/comments10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11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12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13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14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15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16.xml><?xml version="1.0" encoding="utf-8"?>
<comments xmlns="http://schemas.openxmlformats.org/spreadsheetml/2006/main">
  <authors>
    <author>Subdireccion Administrativa</author>
  </authors>
  <commentList>
    <comment ref="E17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INGRESE CUENTA DE GASTO DE LA FACTURA
410421
410422
410427
410428
etc.
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COLUMNA ESTA CON FÓRMULAS… NO BORRAR</t>
        </r>
      </text>
    </comment>
  </commentList>
</comments>
</file>

<file path=xl/comments2.xml><?xml version="1.0" encoding="utf-8"?>
<comments xmlns="http://schemas.openxmlformats.org/spreadsheetml/2006/main">
  <authors>
    <author>Subdireccion Administrativa</author>
  </authors>
  <commentList>
    <comment ref="F13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65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65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73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3.xml><?xml version="1.0" encoding="utf-8"?>
<comments xmlns="http://schemas.openxmlformats.org/spreadsheetml/2006/main">
  <authors>
    <author>Subdireccion Administrativa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COLUMNA ESTA CON FÓRMULAS… NO BORRAR</t>
        </r>
      </text>
    </comment>
  </commentList>
</comments>
</file>

<file path=xl/comments4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5.xml><?xml version="1.0" encoding="utf-8"?>
<comments xmlns="http://schemas.openxmlformats.org/spreadsheetml/2006/main">
  <authors>
    <author>Subdireccion Administrativa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INGRESE CUENTA DE GASTO DE LA FACTURA
410421
410422
410427
410428
etc.
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COLUMNA ESTA CON FÓRMULAS… NO BORRAR</t>
        </r>
      </text>
    </comment>
  </commentList>
</comments>
</file>

<file path=xl/comments6.xml><?xml version="1.0" encoding="utf-8"?>
<comments xmlns="http://schemas.openxmlformats.org/spreadsheetml/2006/main">
  <authors>
    <author>Subdireccion Administrativa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INGRESE CUENTA DE GASTO DE LA FACTURA
410421
410422
410427
410428
etc.
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COLUMNA ESTA CON FÓRMULAS… NO BORRAR</t>
        </r>
      </text>
    </comment>
  </commentList>
</comments>
</file>

<file path=xl/comments7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8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comments9.xml><?xml version="1.0" encoding="utf-8"?>
<comments xmlns="http://schemas.openxmlformats.org/spreadsheetml/2006/main">
  <authors>
    <author>Subdireccion Administrativa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4 primeros número de su cuenta:
3521
3522
3523
3524
3525
3526
3527
3528
3529
3531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3 siguientes números.
Ejemplos:
000
001
002
003
010
etc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Tipo de Fondo:
41
81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No. de boleta / factura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Fecha del documento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Razón social / artículo comprado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Ingresar cuenta de gasto de boleta / factura
Ejemplo
410421
410422
410428
...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Cajas Chicas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CUENTA DE GASTO
PUEDE CAMBIAR SEGÚN SU NECESIDAD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 TRABAJE SOBRE ESTA COLUMNA</t>
        </r>
        <r>
          <rPr>
            <sz val="8"/>
            <color indexed="81"/>
            <rFont val="Tahoma"/>
            <family val="2"/>
          </rPr>
          <t xml:space="preserve"> YA QUE ESTÁ CON FÓRMULAS.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Subdireccion Administrativa:</t>
        </r>
        <r>
          <rPr>
            <sz val="8"/>
            <color indexed="81"/>
            <rFont val="Tahoma"/>
            <family val="2"/>
          </rPr>
          <t xml:space="preserve">
ESTA CUENTA SE UTILIZARÁ PARA TODAS LAS FACTURAS</t>
        </r>
      </text>
    </comment>
  </commentList>
</comments>
</file>

<file path=xl/sharedStrings.xml><?xml version="1.0" encoding="utf-8"?>
<sst xmlns="http://schemas.openxmlformats.org/spreadsheetml/2006/main" count="818" uniqueCount="160">
  <si>
    <t>Nombre Responsable del Fondo:</t>
  </si>
  <si>
    <t>N º</t>
  </si>
  <si>
    <t>FECHA</t>
  </si>
  <si>
    <t>CONCEPTO</t>
  </si>
  <si>
    <t>CUENTA</t>
  </si>
  <si>
    <t>GASTO</t>
  </si>
  <si>
    <t>TOTAL</t>
  </si>
  <si>
    <t>DIA | MES | AÑO</t>
  </si>
  <si>
    <t>RESUMEN</t>
  </si>
  <si>
    <t>FONDOS FIJOS</t>
  </si>
  <si>
    <t>Menos</t>
  </si>
  <si>
    <t>SALDO</t>
  </si>
  <si>
    <t>Cuenta</t>
  </si>
  <si>
    <t>Monto</t>
  </si>
  <si>
    <t>T/C</t>
  </si>
  <si>
    <t>Rut Responsable</t>
  </si>
  <si>
    <t>PAG.   DE</t>
  </si>
  <si>
    <t>RENDICION DE FONDOS A RENDIR</t>
  </si>
  <si>
    <t>Unidad/Proyecto/Caja</t>
  </si>
  <si>
    <t>Hasta</t>
  </si>
  <si>
    <t>PESOS</t>
  </si>
  <si>
    <t>DOLARES</t>
  </si>
  <si>
    <t>EUROS</t>
  </si>
  <si>
    <t>CODIGO</t>
  </si>
  <si>
    <t>TOTAL RENDICION</t>
  </si>
  <si>
    <t>Desde</t>
  </si>
  <si>
    <t xml:space="preserve">Período </t>
  </si>
  <si>
    <t>DETALLE DE DOCUMENTOS</t>
  </si>
  <si>
    <t>FONDOS FIJOS/FONDOS NO RENOVABLES/DEVOLUCIÓN DE GASTOS</t>
  </si>
  <si>
    <t>DEVOLUCION DE GASTOS</t>
  </si>
  <si>
    <t>FIRMA RESPONSABLE DEL FONDO</t>
  </si>
  <si>
    <t>FIRMA   JEFATURA</t>
  </si>
  <si>
    <t xml:space="preserve">MONTO </t>
  </si>
  <si>
    <t>Nombre de la persona que digitó la información</t>
  </si>
  <si>
    <t>FONDOS NO RENOVABLES</t>
  </si>
  <si>
    <t>Línea</t>
  </si>
  <si>
    <t>VALOR DEL FONDO ASIGNADO</t>
  </si>
  <si>
    <t>NUMERO   DESPACHO</t>
  </si>
  <si>
    <t>Anexo</t>
  </si>
  <si>
    <t>E-mail</t>
  </si>
  <si>
    <r>
      <t xml:space="preserve">Ocupar </t>
    </r>
    <r>
      <rPr>
        <b/>
        <sz val="8"/>
        <rFont val="Arial"/>
        <family val="2"/>
      </rPr>
      <t>Anexo Facturas</t>
    </r>
    <r>
      <rPr>
        <sz val="8"/>
        <rFont val="Arial"/>
        <family val="2"/>
      </rPr>
      <t xml:space="preserve"> en caso de tener facturas en la rendición</t>
    </r>
  </si>
  <si>
    <t>Anexo Facturas</t>
  </si>
  <si>
    <t>NUMERO  DE     PEDIDO</t>
  </si>
  <si>
    <t xml:space="preserve">Nota: Las facturas deben ser ingresadas al sistema en forma separada a la rendición de fondos. </t>
  </si>
  <si>
    <t xml:space="preserve">         Si la Unidad posee licencia Financials deberá ingresar en el módulo PO dichas  facturas, en caso</t>
  </si>
  <si>
    <t xml:space="preserve">         contrario en el módulo de IPO.</t>
  </si>
  <si>
    <t xml:space="preserve">         Se deberá enviar a Contabilidad la Rendición de los Fondos más el Anexo de   las Facturas.  </t>
  </si>
  <si>
    <t xml:space="preserve">         El total del anexo se anotará en la última línea del cuadro resumen de la Rendición</t>
  </si>
  <si>
    <t>FIRMA JEFATURA</t>
  </si>
  <si>
    <t>FIRMA CONTABILIDAD</t>
  </si>
  <si>
    <t>C. Osses Movilización distrib. diarios Ingeniería</t>
  </si>
  <si>
    <t>s/n</t>
  </si>
  <si>
    <t>N. Bergerie Movilización distrib. diarios Ingeniería</t>
  </si>
  <si>
    <t>C. Martin Movilización distrib. diarios Ingeniería</t>
  </si>
  <si>
    <t>SOLEDAD ELIZABETH MEZA REYES</t>
  </si>
  <si>
    <t>13336728-4</t>
  </si>
  <si>
    <t>043</t>
  </si>
  <si>
    <t>Estación de Servicio (combustible distrib. diarios)</t>
  </si>
  <si>
    <t>REPARTO DE DIARIOS INGENIERÍA</t>
  </si>
  <si>
    <t>X</t>
  </si>
  <si>
    <t>sole@ing.puc.cl</t>
  </si>
  <si>
    <t>Soledad Meza</t>
  </si>
  <si>
    <t>x</t>
  </si>
  <si>
    <t>014</t>
  </si>
  <si>
    <t xml:space="preserve">Edgar Tembladera Peñaloza </t>
  </si>
  <si>
    <t>14625196-K</t>
  </si>
  <si>
    <t>000</t>
  </si>
  <si>
    <t>Nic Chile (pago de dominios)</t>
  </si>
  <si>
    <t>MARCOS PARRAGUEZ AVILES</t>
  </si>
  <si>
    <t>SOLEDAD MEZA REYES</t>
  </si>
  <si>
    <t>RENDICIÓN FONDO FIJO NO RENOVABLE</t>
  </si>
  <si>
    <t>LAN.COM</t>
  </si>
  <si>
    <t>Compra de pasajes para viaje a Hong Kong</t>
  </si>
  <si>
    <t>Fondos Aprobados para asistir a conferencia</t>
  </si>
  <si>
    <t>Total gasto:  $1.350.083 (USD 2.347,48)</t>
  </si>
  <si>
    <t>FIA 2009 =  $800.000</t>
  </si>
  <si>
    <t>FONDO INTERCAMBIO ACADÉMICO</t>
  </si>
  <si>
    <t>012</t>
  </si>
  <si>
    <t>JUAN CARLOS MUÑOZ ABOGABIR</t>
  </si>
  <si>
    <t>09005541-0</t>
  </si>
  <si>
    <t>05846343-4</t>
  </si>
  <si>
    <t xml:space="preserve">Alfonso F. Otero Marin </t>
  </si>
  <si>
    <t>027</t>
  </si>
  <si>
    <t>Importadora de Repuestos Brasil (enchufe)</t>
  </si>
  <si>
    <t>Electrónica Fernando Ibarra (materiales eléctricos)</t>
  </si>
  <si>
    <t>Nelson Cuevas (materiales eléctricos)</t>
  </si>
  <si>
    <t>Comercial Xin Cheng (artículos de ferretería)</t>
  </si>
  <si>
    <t>Ferretería Marina (artículos de ferretería)</t>
  </si>
  <si>
    <t>DPTO. ING. MECÁNICA</t>
  </si>
  <si>
    <t>FONDO PROYECTO APRENDER SIRVIENDO 2008</t>
  </si>
  <si>
    <t>Ignacio Lira Canguilhem</t>
  </si>
  <si>
    <t>s/f</t>
  </si>
  <si>
    <t>JUAN DE DIOS RIVERA AGÜERO</t>
  </si>
  <si>
    <t>06304541-1</t>
  </si>
  <si>
    <t>F/1 Nelida Rosa Rojas Gutierrez</t>
  </si>
  <si>
    <t>Compra de pasajes para viaje a Francia</t>
  </si>
  <si>
    <t>JORGE RAMOS GREZ</t>
  </si>
  <si>
    <t>09842475-K</t>
  </si>
  <si>
    <t>Lan Airlines S.A.</t>
  </si>
  <si>
    <t>Compra de pasajes a New York</t>
  </si>
  <si>
    <t>FONDO INTERCAMBIO ACADÉMICO 2009</t>
  </si>
  <si>
    <t>SALDO, FONDOS LIBRE DISP ING. MECÁNICA</t>
  </si>
  <si>
    <t>ANA MARIA MARTINEZ NAZAR</t>
  </si>
  <si>
    <t>05757501-8</t>
  </si>
  <si>
    <t>117</t>
  </si>
  <si>
    <t>Pago Inscripción IASP 2009 World Conference</t>
  </si>
  <si>
    <t>USD 1.130 * 560,58 (TC dólar al 01-06-2009)</t>
  </si>
  <si>
    <t>Pago Inscripción curso IASP</t>
  </si>
  <si>
    <t>USD 280 * 560,58 (TC dólar al 01-06-2009)</t>
  </si>
  <si>
    <t>001</t>
  </si>
  <si>
    <t>C. Parraguez Movilización distrib. diarios Ingeniería</t>
  </si>
  <si>
    <t>4_4615</t>
  </si>
  <si>
    <t>CELEBRACIÓN FIESTAS PATRIAS</t>
  </si>
  <si>
    <t>Ilop S.A. premios para competencias</t>
  </si>
  <si>
    <t>Facusse y Facusse Ltda. premios para competencias</t>
  </si>
  <si>
    <t>María Ayala, adornos para celebración</t>
  </si>
  <si>
    <t>DH Empresas S.A., premios para competencias</t>
  </si>
  <si>
    <t>Juan Ulloa, adornos para celebración</t>
  </si>
  <si>
    <t>Fiesta y Regalos S.A., guirnalda para adornar</t>
  </si>
  <si>
    <t>Estación de Servicio, combustible Jorge Díaz</t>
  </si>
  <si>
    <t>Jumbo, bebestibles para celebración</t>
  </si>
  <si>
    <t>DIRECCIONES Y SUBDIRECCIONES</t>
  </si>
  <si>
    <t xml:space="preserve">SE REINTEGRA SALDO DE </t>
  </si>
  <si>
    <t>$83.579.-</t>
  </si>
  <si>
    <t>SALDO (reintegrados a la cuenta)</t>
  </si>
  <si>
    <t>12263396-9</t>
  </si>
  <si>
    <t>MAURICIO LÓPEZ CASANOVA</t>
  </si>
  <si>
    <t>001A2501</t>
  </si>
  <si>
    <t>grata cir - materiales lab</t>
  </si>
  <si>
    <t>librería</t>
  </si>
  <si>
    <t>combustible retiro de arena</t>
  </si>
  <si>
    <t>espátulas</t>
  </si>
  <si>
    <t>alimento cierre del curso</t>
  </si>
  <si>
    <t>transporte</t>
  </si>
  <si>
    <t>aluminio en barra</t>
  </si>
  <si>
    <t>adhesivo</t>
  </si>
  <si>
    <t>pilas</t>
  </si>
  <si>
    <t>anillado</t>
  </si>
  <si>
    <t>locomoción</t>
  </si>
  <si>
    <t>combustible</t>
  </si>
  <si>
    <t>materiales</t>
  </si>
  <si>
    <t>alimentos</t>
  </si>
  <si>
    <t xml:space="preserve"> </t>
  </si>
  <si>
    <t>Nº 4_4342</t>
  </si>
  <si>
    <t xml:space="preserve">Evelyn Araneda </t>
  </si>
  <si>
    <t>MARCOS PARRAGUEZ ÁVILES</t>
  </si>
  <si>
    <t>08400194-5</t>
  </si>
  <si>
    <t>POLO RESTORAN S.A.</t>
  </si>
  <si>
    <t xml:space="preserve">CARMEN GLORIA CUBILLOS PINO </t>
  </si>
  <si>
    <t>7959614-0</t>
  </si>
  <si>
    <t>CONFECCIONES SABA LIMITADA  Ropa de Trabajo</t>
  </si>
  <si>
    <t xml:space="preserve">GUZMAN HERMANOS </t>
  </si>
  <si>
    <t>pp</t>
  </si>
  <si>
    <t>Fondos a Rendir</t>
  </si>
  <si>
    <t>DIA</t>
  </si>
  <si>
    <t>MES</t>
  </si>
  <si>
    <t>AÑO</t>
  </si>
  <si>
    <t>Período</t>
  </si>
  <si>
    <t>CODIGO CUENTA</t>
  </si>
  <si>
    <t>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</si>
</sst>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* #,##0_-;\-* #,##0_-;_-* &quot;-&quot;??_-;_-@_-"/>
    <numFmt numFmtId="166" formatCode="00"/>
    <numFmt numFmtId="167" formatCode="&quot;$&quot;* #,##0"/>
  </numFmts>
  <fonts count="44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Book Antiqua"/>
      <family val="1"/>
    </font>
    <font>
      <b/>
      <sz val="10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sz val="6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5"/>
      <name val="Book Antiqu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Garamond"/>
      <family val="1"/>
    </font>
    <font>
      <b/>
      <sz val="10"/>
      <name val="Garamond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Garamond"/>
      <family val="1"/>
    </font>
    <font>
      <sz val="9"/>
      <name val="Book Antiqua"/>
      <family val="1"/>
    </font>
    <font>
      <sz val="10"/>
      <name val="Arial"/>
      <family val="2"/>
    </font>
    <font>
      <sz val="7"/>
      <name val="Book Antiqua"/>
      <family val="1"/>
    </font>
    <font>
      <sz val="9"/>
      <name val="Arial"/>
      <family val="2"/>
    </font>
    <font>
      <u/>
      <sz val="8"/>
      <color indexed="12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  <scheme val="minor"/>
    </font>
    <font>
      <u/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43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4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7" fillId="0" borderId="20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9" xfId="0" applyBorder="1"/>
    <xf numFmtId="3" fontId="0" fillId="0" borderId="0" xfId="0" applyNumberFormat="1" applyBorder="1"/>
    <xf numFmtId="3" fontId="7" fillId="0" borderId="0" xfId="0" applyNumberFormat="1" applyFont="1" applyBorder="1"/>
    <xf numFmtId="0" fontId="10" fillId="0" borderId="9" xfId="0" applyFont="1" applyBorder="1" applyAlignment="1">
      <alignment horizontal="center"/>
    </xf>
    <xf numFmtId="0" fontId="4" fillId="0" borderId="9" xfId="0" applyFont="1" applyBorder="1"/>
    <xf numFmtId="0" fontId="1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3" fontId="0" fillId="0" borderId="9" xfId="0" applyNumberFormat="1" applyBorder="1"/>
    <xf numFmtId="0" fontId="5" fillId="0" borderId="9" xfId="0" applyFont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/>
    <xf numFmtId="0" fontId="15" fillId="0" borderId="2" xfId="0" applyFont="1" applyFill="1" applyBorder="1" applyAlignment="1">
      <alignment horizontal="center"/>
    </xf>
    <xf numFmtId="0" fontId="0" fillId="0" borderId="11" xfId="0" applyBorder="1"/>
    <xf numFmtId="0" fontId="6" fillId="0" borderId="8" xfId="0" applyFont="1" applyBorder="1" applyAlignment="1">
      <alignment horizontal="right"/>
    </xf>
    <xf numFmtId="3" fontId="3" fillId="0" borderId="0" xfId="0" applyNumberFormat="1" applyFont="1" applyBorder="1"/>
    <xf numFmtId="0" fontId="3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7" xfId="0" applyFont="1" applyBorder="1" applyAlignment="1"/>
    <xf numFmtId="3" fontId="0" fillId="0" borderId="15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24" xfId="2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3" fillId="0" borderId="7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165" fontId="25" fillId="0" borderId="14" xfId="2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166" fontId="26" fillId="0" borderId="20" xfId="0" applyNumberFormat="1" applyFont="1" applyBorder="1" applyAlignment="1">
      <alignment horizontal="center"/>
    </xf>
    <xf numFmtId="165" fontId="0" fillId="0" borderId="14" xfId="2" applyNumberFormat="1" applyFon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4" xfId="0" applyNumberFormat="1" applyBorder="1"/>
    <xf numFmtId="165" fontId="1" fillId="0" borderId="24" xfId="2" applyNumberFormat="1" applyBorder="1" applyAlignment="1">
      <alignment horizontal="right"/>
    </xf>
    <xf numFmtId="165" fontId="1" fillId="0" borderId="14" xfId="2" applyNumberFormat="1" applyBorder="1" applyAlignment="1">
      <alignment horizontal="right"/>
    </xf>
    <xf numFmtId="0" fontId="6" fillId="0" borderId="7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8" fillId="0" borderId="2" xfId="1" applyFont="1" applyBorder="1" applyAlignment="1" applyProtection="1">
      <alignment horizontal="left"/>
    </xf>
    <xf numFmtId="0" fontId="27" fillId="0" borderId="14" xfId="0" quotePrefix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9" fillId="0" borderId="2" xfId="1" applyFont="1" applyBorder="1" applyAlignment="1" applyProtection="1">
      <alignment horizontal="left"/>
    </xf>
    <xf numFmtId="0" fontId="0" fillId="0" borderId="25" xfId="0" applyBorder="1"/>
    <xf numFmtId="0" fontId="0" fillId="0" borderId="26" xfId="0" applyBorder="1"/>
    <xf numFmtId="165" fontId="1" fillId="0" borderId="14" xfId="2" applyNumberForma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9" xfId="0" applyNumberFormat="1" applyFont="1" applyBorder="1"/>
    <xf numFmtId="0" fontId="3" fillId="0" borderId="0" xfId="0" applyFont="1"/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31" fillId="0" borderId="15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6" fontId="0" fillId="0" borderId="0" xfId="0" applyNumberFormat="1" applyAlignment="1">
      <alignment horizontal="left"/>
    </xf>
    <xf numFmtId="0" fontId="27" fillId="0" borderId="15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6" fontId="0" fillId="0" borderId="0" xfId="0" applyNumberFormat="1" applyBorder="1" applyAlignment="1">
      <alignment horizontal="left"/>
    </xf>
    <xf numFmtId="0" fontId="27" fillId="0" borderId="11" xfId="0" applyFont="1" applyBorder="1"/>
    <xf numFmtId="0" fontId="27" fillId="0" borderId="14" xfId="0" applyFont="1" applyBorder="1" applyAlignment="1">
      <alignment horizontal="center"/>
    </xf>
    <xf numFmtId="14" fontId="27" fillId="0" borderId="14" xfId="0" applyNumberFormat="1" applyFont="1" applyBorder="1" applyAlignment="1">
      <alignment horizontal="center"/>
    </xf>
    <xf numFmtId="0" fontId="27" fillId="0" borderId="15" xfId="0" applyFont="1" applyBorder="1"/>
    <xf numFmtId="0" fontId="27" fillId="0" borderId="22" xfId="0" applyFont="1" applyBorder="1"/>
    <xf numFmtId="0" fontId="27" fillId="0" borderId="16" xfId="0" applyFont="1" applyBorder="1"/>
    <xf numFmtId="49" fontId="6" fillId="0" borderId="7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4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22" xfId="0" applyFont="1" applyBorder="1"/>
    <xf numFmtId="0" fontId="1" fillId="0" borderId="16" xfId="0" applyFont="1" applyBorder="1"/>
    <xf numFmtId="0" fontId="32" fillId="0" borderId="14" xfId="0" applyFont="1" applyBorder="1" applyAlignment="1">
      <alignment horizontal="center"/>
    </xf>
    <xf numFmtId="0" fontId="32" fillId="0" borderId="22" xfId="0" applyFont="1" applyBorder="1"/>
    <xf numFmtId="0" fontId="27" fillId="0" borderId="14" xfId="0" applyFont="1" applyFill="1" applyBorder="1" applyAlignment="1">
      <alignment horizontal="center"/>
    </xf>
    <xf numFmtId="14" fontId="27" fillId="0" borderId="14" xfId="0" applyNumberFormat="1" applyFont="1" applyFill="1" applyBorder="1" applyAlignment="1">
      <alignment horizontal="center"/>
    </xf>
    <xf numFmtId="0" fontId="27" fillId="0" borderId="15" xfId="0" applyFont="1" applyFill="1" applyBorder="1"/>
    <xf numFmtId="0" fontId="27" fillId="0" borderId="22" xfId="0" applyFont="1" applyFill="1" applyBorder="1"/>
    <xf numFmtId="0" fontId="27" fillId="0" borderId="16" xfId="0" applyFont="1" applyFill="1" applyBorder="1"/>
    <xf numFmtId="14" fontId="27" fillId="0" borderId="14" xfId="0" quotePrefix="1" applyNumberFormat="1" applyFont="1" applyBorder="1" applyAlignment="1">
      <alignment horizontal="center"/>
    </xf>
    <xf numFmtId="6" fontId="0" fillId="0" borderId="0" xfId="0" applyNumberFormat="1"/>
    <xf numFmtId="14" fontId="0" fillId="0" borderId="10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28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3" fillId="0" borderId="28" xfId="0" applyFont="1" applyBorder="1" applyAlignment="1">
      <alignment horizontal="center"/>
    </xf>
    <xf numFmtId="165" fontId="25" fillId="0" borderId="28" xfId="2" applyNumberFormat="1" applyFont="1" applyBorder="1" applyAlignment="1">
      <alignment horizontal="right"/>
    </xf>
    <xf numFmtId="165" fontId="17" fillId="0" borderId="2" xfId="2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1" xfId="0" applyFont="1" applyBorder="1"/>
    <xf numFmtId="0" fontId="1" fillId="0" borderId="13" xfId="0" applyFont="1" applyBorder="1"/>
    <xf numFmtId="0" fontId="0" fillId="0" borderId="14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15" xfId="0" applyFill="1" applyBorder="1"/>
    <xf numFmtId="0" fontId="0" fillId="0" borderId="22" xfId="0" applyFill="1" applyBorder="1"/>
    <xf numFmtId="0" fontId="0" fillId="0" borderId="16" xfId="0" applyFill="1" applyBorder="1"/>
    <xf numFmtId="0" fontId="0" fillId="0" borderId="11" xfId="0" applyFill="1" applyBorder="1"/>
    <xf numFmtId="0" fontId="27" fillId="0" borderId="14" xfId="0" quotePrefix="1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7" fillId="0" borderId="22" xfId="0" applyFont="1" applyFill="1" applyBorder="1" applyAlignment="1"/>
    <xf numFmtId="0" fontId="17" fillId="0" borderId="16" xfId="0" applyFont="1" applyFill="1" applyBorder="1" applyAlignment="1"/>
    <xf numFmtId="0" fontId="1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4" fontId="25" fillId="0" borderId="24" xfId="0" applyNumberFormat="1" applyFont="1" applyBorder="1" applyAlignment="1">
      <alignment horizontal="center"/>
    </xf>
    <xf numFmtId="0" fontId="25" fillId="0" borderId="12" xfId="0" applyFont="1" applyBorder="1"/>
    <xf numFmtId="14" fontId="25" fillId="0" borderId="12" xfId="0" applyNumberFormat="1" applyFont="1" applyBorder="1" applyAlignment="1">
      <alignment horizontal="left"/>
    </xf>
    <xf numFmtId="0" fontId="25" fillId="0" borderId="15" xfId="0" applyFont="1" applyBorder="1"/>
    <xf numFmtId="0" fontId="32" fillId="0" borderId="30" xfId="0" applyFont="1" applyBorder="1"/>
    <xf numFmtId="0" fontId="32" fillId="0" borderId="28" xfId="0" applyFont="1" applyBorder="1" applyAlignment="1">
      <alignment horizontal="center"/>
    </xf>
    <xf numFmtId="14" fontId="32" fillId="0" borderId="14" xfId="0" applyNumberFormat="1" applyFont="1" applyBorder="1"/>
    <xf numFmtId="0" fontId="32" fillId="0" borderId="30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14" fontId="32" fillId="0" borderId="28" xfId="0" applyNumberFormat="1" applyFont="1" applyBorder="1"/>
    <xf numFmtId="0" fontId="25" fillId="0" borderId="30" xfId="0" applyFont="1" applyBorder="1" applyAlignment="1">
      <alignment horizontal="left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166" fontId="34" fillId="0" borderId="2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14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7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3" fillId="0" borderId="2" xfId="0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3" fontId="34" fillId="0" borderId="0" xfId="0" applyNumberFormat="1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4" fillId="0" borderId="2" xfId="0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34" fillId="0" borderId="7" xfId="0" quotePrefix="1" applyFont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6" fontId="34" fillId="0" borderId="2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33" fillId="0" borderId="25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 vertical="center"/>
    </xf>
    <xf numFmtId="164" fontId="33" fillId="0" borderId="22" xfId="0" applyNumberFormat="1" applyFont="1" applyBorder="1" applyAlignment="1">
      <alignment horizontal="center" vertical="center"/>
    </xf>
    <xf numFmtId="164" fontId="33" fillId="0" borderId="16" xfId="0" applyNumberFormat="1" applyFont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3" fillId="0" borderId="24" xfId="2" applyNumberFormat="1" applyFont="1" applyBorder="1" applyAlignment="1">
      <alignment horizontal="center" vertical="center"/>
    </xf>
    <xf numFmtId="0" fontId="33" fillId="0" borderId="14" xfId="2" applyNumberFormat="1" applyFont="1" applyBorder="1" applyAlignment="1">
      <alignment horizontal="center" vertical="center"/>
    </xf>
    <xf numFmtId="0" fontId="33" fillId="0" borderId="17" xfId="2" applyNumberFormat="1" applyFont="1" applyBorder="1" applyAlignment="1">
      <alignment horizontal="center" vertical="center"/>
    </xf>
    <xf numFmtId="164" fontId="33" fillId="0" borderId="13" xfId="2" applyNumberFormat="1" applyFont="1" applyBorder="1" applyAlignment="1">
      <alignment horizontal="center" vertical="center"/>
    </xf>
    <xf numFmtId="164" fontId="33" fillId="0" borderId="16" xfId="2" applyNumberFormat="1" applyFont="1" applyBorder="1" applyAlignment="1">
      <alignment horizontal="center" vertical="center"/>
    </xf>
    <xf numFmtId="164" fontId="33" fillId="0" borderId="19" xfId="2" applyNumberFormat="1" applyFont="1" applyBorder="1" applyAlignment="1">
      <alignment horizontal="center" vertical="center"/>
    </xf>
    <xf numFmtId="164" fontId="36" fillId="0" borderId="20" xfId="2" applyNumberFormat="1" applyFont="1" applyBorder="1" applyAlignment="1">
      <alignment horizontal="center" vertical="center"/>
    </xf>
    <xf numFmtId="0" fontId="16" fillId="0" borderId="2" xfId="1" applyBorder="1" applyAlignment="1" applyProtection="1">
      <alignment horizontal="left" vertical="center"/>
    </xf>
    <xf numFmtId="0" fontId="25" fillId="4" borderId="14" xfId="4" applyFont="1" applyFill="1" applyBorder="1" applyAlignment="1">
      <alignment horizontal="center"/>
    </xf>
    <xf numFmtId="0" fontId="25" fillId="4" borderId="14" xfId="4" applyFont="1" applyFill="1" applyBorder="1" applyAlignment="1">
      <alignment horizontal="center"/>
    </xf>
    <xf numFmtId="0" fontId="25" fillId="4" borderId="14" xfId="4" applyFont="1" applyFill="1" applyBorder="1" applyAlignment="1">
      <alignment horizontal="center"/>
    </xf>
    <xf numFmtId="0" fontId="25" fillId="4" borderId="14" xfId="4" applyFont="1" applyFill="1" applyBorder="1" applyAlignment="1">
      <alignment horizontal="center"/>
    </xf>
    <xf numFmtId="0" fontId="25" fillId="4" borderId="14" xfId="4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164" fontId="33" fillId="0" borderId="7" xfId="0" applyNumberFormat="1" applyFont="1" applyBorder="1" applyAlignment="1">
      <alignment horizontal="center" vertical="center"/>
    </xf>
    <xf numFmtId="164" fontId="33" fillId="0" borderId="8" xfId="0" applyNumberFormat="1" applyFont="1" applyBorder="1" applyAlignment="1">
      <alignment horizontal="center" vertical="center"/>
    </xf>
    <xf numFmtId="164" fontId="33" fillId="0" borderId="20" xfId="0" applyNumberFormat="1" applyFont="1" applyBorder="1" applyAlignment="1">
      <alignment horizontal="center" vertical="center"/>
    </xf>
    <xf numFmtId="164" fontId="33" fillId="0" borderId="34" xfId="0" applyNumberFormat="1" applyFont="1" applyBorder="1" applyAlignment="1">
      <alignment horizontal="center" vertical="center"/>
    </xf>
    <xf numFmtId="164" fontId="33" fillId="0" borderId="35" xfId="0" applyNumberFormat="1" applyFont="1" applyBorder="1" applyAlignment="1">
      <alignment horizontal="center" vertical="center"/>
    </xf>
    <xf numFmtId="164" fontId="33" fillId="0" borderId="36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 vertical="center"/>
    </xf>
    <xf numFmtId="164" fontId="33" fillId="0" borderId="22" xfId="0" applyNumberFormat="1" applyFont="1" applyBorder="1" applyAlignment="1">
      <alignment horizontal="center" vertical="center"/>
    </xf>
    <xf numFmtId="164" fontId="33" fillId="0" borderId="16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4" fontId="34" fillId="0" borderId="7" xfId="0" applyNumberFormat="1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/>
    </xf>
    <xf numFmtId="14" fontId="34" fillId="0" borderId="2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64" fontId="33" fillId="0" borderId="12" xfId="0" applyNumberFormat="1" applyFont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27" fillId="0" borderId="15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0" xfId="0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30" fillId="0" borderId="15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5" fillId="0" borderId="15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7" fontId="32" fillId="0" borderId="9" xfId="0" applyNumberFormat="1" applyFont="1" applyBorder="1" applyAlignment="1">
      <alignment horizontal="right"/>
    </xf>
    <xf numFmtId="167" fontId="32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167" fontId="1" fillId="0" borderId="9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32" fillId="0" borderId="9" xfId="0" applyNumberFormat="1" applyFont="1" applyBorder="1" applyAlignment="1">
      <alignment horizontal="center"/>
    </xf>
    <xf numFmtId="167" fontId="32" fillId="0" borderId="0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7" fillId="3" borderId="15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17" fontId="17" fillId="3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17" fillId="2" borderId="15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25" fillId="0" borderId="15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</cellXfs>
  <cellStyles count="7">
    <cellStyle name="Hipervínculo" xfId="1" builtinId="8"/>
    <cellStyle name="Millares" xfId="2" builtinId="3"/>
    <cellStyle name="Millares 2" xfId="5"/>
    <cellStyle name="Moneda 2" xfId="6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21708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15737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12665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13692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14716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16761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17786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0</xdr:rowOff>
    </xdr:from>
    <xdr:to>
      <xdr:col>3</xdr:col>
      <xdr:colOff>1057275</xdr:colOff>
      <xdr:row>0</xdr:row>
      <xdr:rowOff>0</xdr:rowOff>
    </xdr:to>
    <xdr:pic>
      <xdr:nvPicPr>
        <xdr:cNvPr id="8565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18809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0</xdr:rowOff>
    </xdr:from>
    <xdr:to>
      <xdr:col>3</xdr:col>
      <xdr:colOff>1057275</xdr:colOff>
      <xdr:row>0</xdr:row>
      <xdr:rowOff>0</xdr:rowOff>
    </xdr:to>
    <xdr:pic>
      <xdr:nvPicPr>
        <xdr:cNvPr id="3453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10617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0</xdr:rowOff>
    </xdr:from>
    <xdr:to>
      <xdr:col>3</xdr:col>
      <xdr:colOff>1057275</xdr:colOff>
      <xdr:row>0</xdr:row>
      <xdr:rowOff>0</xdr:rowOff>
    </xdr:to>
    <xdr:pic>
      <xdr:nvPicPr>
        <xdr:cNvPr id="11634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0</xdr:rowOff>
    </xdr:from>
    <xdr:to>
      <xdr:col>3</xdr:col>
      <xdr:colOff>1057275</xdr:colOff>
      <xdr:row>0</xdr:row>
      <xdr:rowOff>0</xdr:rowOff>
    </xdr:to>
    <xdr:pic>
      <xdr:nvPicPr>
        <xdr:cNvPr id="9586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7545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6521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4</xdr:col>
      <xdr:colOff>1057275</xdr:colOff>
      <xdr:row>0</xdr:row>
      <xdr:rowOff>0</xdr:rowOff>
    </xdr:to>
    <xdr:pic>
      <xdr:nvPicPr>
        <xdr:cNvPr id="4473" name="Picture 1" descr="LOGO_PU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87630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10.xml"/><Relationship Id="rId5" Type="http://schemas.openxmlformats.org/officeDocument/2006/relationships/vmlDrawing" Target="../drawings/vmlDrawing17.vml"/><Relationship Id="rId4" Type="http://schemas.openxmlformats.org/officeDocument/2006/relationships/vmlDrawing" Target="../drawings/vmlDrawing16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11.xml"/><Relationship Id="rId5" Type="http://schemas.openxmlformats.org/officeDocument/2006/relationships/vmlDrawing" Target="../drawings/vmlDrawing19.vml"/><Relationship Id="rId4" Type="http://schemas.openxmlformats.org/officeDocument/2006/relationships/vmlDrawing" Target="../drawings/vmlDrawing1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12.xml"/><Relationship Id="rId5" Type="http://schemas.openxmlformats.org/officeDocument/2006/relationships/vmlDrawing" Target="../drawings/vmlDrawing21.vml"/><Relationship Id="rId4" Type="http://schemas.openxmlformats.org/officeDocument/2006/relationships/vmlDrawing" Target="../drawings/vmlDrawing2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13.xml"/><Relationship Id="rId5" Type="http://schemas.openxmlformats.org/officeDocument/2006/relationships/vmlDrawing" Target="../drawings/vmlDrawing23.vml"/><Relationship Id="rId4" Type="http://schemas.openxmlformats.org/officeDocument/2006/relationships/vmlDrawing" Target="../drawings/vmlDrawing2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14.xml"/><Relationship Id="rId5" Type="http://schemas.openxmlformats.org/officeDocument/2006/relationships/vmlDrawing" Target="../drawings/vmlDrawing25.vml"/><Relationship Id="rId4" Type="http://schemas.openxmlformats.org/officeDocument/2006/relationships/vmlDrawing" Target="../drawings/vmlDrawing2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15.xml"/><Relationship Id="rId5" Type="http://schemas.openxmlformats.org/officeDocument/2006/relationships/vmlDrawing" Target="../drawings/vmlDrawing27.vml"/><Relationship Id="rId4" Type="http://schemas.openxmlformats.org/officeDocument/2006/relationships/vmlDrawing" Target="../drawings/vmlDrawing26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7.v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7.xml"/><Relationship Id="rId5" Type="http://schemas.openxmlformats.org/officeDocument/2006/relationships/vmlDrawing" Target="../drawings/vmlDrawing11.vml"/><Relationship Id="rId4" Type="http://schemas.openxmlformats.org/officeDocument/2006/relationships/vmlDrawing" Target="../drawings/vmlDrawing10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8.xml"/><Relationship Id="rId5" Type="http://schemas.openxmlformats.org/officeDocument/2006/relationships/vmlDrawing" Target="../drawings/vmlDrawing13.vml"/><Relationship Id="rId4" Type="http://schemas.openxmlformats.org/officeDocument/2006/relationships/vmlDrawing" Target="../drawings/vmlDrawing1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ole@ing.puc.cl" TargetMode="External"/><Relationship Id="rId6" Type="http://schemas.openxmlformats.org/officeDocument/2006/relationships/comments" Target="../comments9.xml"/><Relationship Id="rId5" Type="http://schemas.openxmlformats.org/officeDocument/2006/relationships/vmlDrawing" Target="../drawings/vmlDrawing15.vml"/><Relationship Id="rId4" Type="http://schemas.openxmlformats.org/officeDocument/2006/relationships/vmlDrawing" Target="../drawings/vmlDrawing1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O85"/>
  <sheetViews>
    <sheetView showGridLines="0" showZeros="0" tabSelected="1" zoomScale="85" zoomScaleNormal="85" workbookViewId="0">
      <selection activeCell="L7" sqref="L7:N7"/>
    </sheetView>
  </sheetViews>
  <sheetFormatPr baseColWidth="10" defaultRowHeight="12.75" x14ac:dyDescent="0.2"/>
  <cols>
    <col min="1" max="1" width="5" style="177" customWidth="1"/>
    <col min="2" max="3" width="15.7109375" style="177" customWidth="1"/>
    <col min="4" max="4" width="12.140625" style="177" bestFit="1" customWidth="1"/>
    <col min="5" max="5" width="17.7109375" style="177" customWidth="1"/>
    <col min="6" max="8" width="4.7109375" style="177" customWidth="1"/>
    <col min="9" max="9" width="14.28515625" style="177" customWidth="1"/>
    <col min="10" max="10" width="10.5703125" style="177" customWidth="1"/>
    <col min="11" max="11" width="2.140625" style="183" customWidth="1"/>
    <col min="12" max="12" width="4.7109375" style="183" customWidth="1"/>
    <col min="13" max="13" width="7.7109375" style="183" customWidth="1"/>
    <col min="14" max="14" width="4.7109375" style="183" customWidth="1"/>
    <col min="15" max="15" width="5" style="177" customWidth="1"/>
    <col min="16" max="16384" width="11.42578125" style="177"/>
  </cols>
  <sheetData>
    <row r="5" spans="1:15" ht="19.5" thickBot="1" x14ac:dyDescent="0.25">
      <c r="A5" s="251" t="s">
        <v>17</v>
      </c>
      <c r="B5" s="251"/>
      <c r="C5" s="251"/>
      <c r="D5" s="251"/>
      <c r="E5" s="251"/>
      <c r="F5" s="251"/>
      <c r="G5" s="251"/>
      <c r="H5" s="251"/>
      <c r="I5" s="251"/>
      <c r="J5" s="178"/>
    </row>
    <row r="6" spans="1:15" ht="13.5" thickBot="1" x14ac:dyDescent="0.25">
      <c r="A6" s="252" t="s">
        <v>153</v>
      </c>
      <c r="B6" s="252"/>
      <c r="C6" s="252"/>
      <c r="D6" s="252"/>
      <c r="E6" s="252"/>
      <c r="F6" s="252"/>
      <c r="G6" s="252"/>
      <c r="H6" s="252"/>
      <c r="I6" s="253"/>
      <c r="J6" s="179" t="s">
        <v>14</v>
      </c>
      <c r="K6" s="180"/>
      <c r="L6" s="291" t="s">
        <v>37</v>
      </c>
      <c r="M6" s="292"/>
      <c r="N6" s="293"/>
    </row>
    <row r="7" spans="1:15" ht="13.5" thickBot="1" x14ac:dyDescent="0.25">
      <c r="J7" s="181"/>
      <c r="K7" s="226"/>
      <c r="L7" s="294"/>
      <c r="M7" s="295"/>
      <c r="N7" s="296"/>
    </row>
    <row r="8" spans="1:15" ht="13.5" thickBot="1" x14ac:dyDescent="0.25">
      <c r="K8" s="228"/>
      <c r="L8" s="228"/>
      <c r="M8" s="228"/>
      <c r="N8" s="228"/>
    </row>
    <row r="9" spans="1:15" ht="13.5" thickBot="1" x14ac:dyDescent="0.25">
      <c r="D9" s="182"/>
      <c r="E9" s="183"/>
      <c r="F9" s="183"/>
      <c r="G9" s="183"/>
      <c r="H9" s="183"/>
      <c r="J9" s="184" t="s">
        <v>16</v>
      </c>
      <c r="K9" s="180"/>
      <c r="L9" s="222" t="s">
        <v>154</v>
      </c>
      <c r="M9" s="223" t="s">
        <v>155</v>
      </c>
      <c r="N9" s="224" t="s">
        <v>156</v>
      </c>
    </row>
    <row r="10" spans="1:15" s="216" customFormat="1" ht="15" customHeight="1" thickBot="1" x14ac:dyDescent="0.25">
      <c r="D10" s="221"/>
      <c r="J10" s="181"/>
      <c r="K10" s="226"/>
      <c r="L10" s="297"/>
      <c r="M10" s="298"/>
      <c r="N10" s="299"/>
    </row>
    <row r="11" spans="1:15" s="216" customFormat="1" ht="15" customHeight="1" thickBot="1" x14ac:dyDescent="0.25"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5" s="216" customFormat="1" ht="15" customHeight="1" thickBot="1" x14ac:dyDescent="0.25">
      <c r="A12" s="188" t="s">
        <v>0</v>
      </c>
      <c r="D12" s="301"/>
      <c r="E12" s="302"/>
      <c r="F12" s="302"/>
      <c r="G12" s="302"/>
      <c r="H12" s="302"/>
      <c r="I12" s="302"/>
      <c r="J12" s="302"/>
      <c r="K12" s="302"/>
      <c r="L12" s="302"/>
      <c r="M12" s="302"/>
      <c r="N12" s="303"/>
    </row>
    <row r="13" spans="1:15" s="216" customFormat="1" ht="15" customHeight="1" thickBot="1" x14ac:dyDescent="0.25">
      <c r="D13" s="217"/>
      <c r="E13" s="217"/>
      <c r="F13" s="217"/>
      <c r="G13" s="217"/>
      <c r="H13" s="217"/>
      <c r="I13" s="217"/>
      <c r="J13" s="217"/>
      <c r="K13" s="233"/>
      <c r="L13" s="233"/>
      <c r="M13" s="233"/>
      <c r="N13" s="233"/>
      <c r="O13" s="217"/>
    </row>
    <row r="14" spans="1:15" s="216" customFormat="1" ht="15" customHeight="1" thickBot="1" x14ac:dyDescent="0.25">
      <c r="A14" s="188" t="s">
        <v>15</v>
      </c>
      <c r="C14" s="179"/>
      <c r="E14" s="188" t="s">
        <v>18</v>
      </c>
      <c r="F14" s="215"/>
      <c r="G14" s="218"/>
      <c r="H14" s="179"/>
      <c r="I14" s="219"/>
      <c r="J14" s="188"/>
      <c r="K14" s="221"/>
      <c r="L14" s="317" t="s">
        <v>157</v>
      </c>
      <c r="M14" s="317"/>
      <c r="N14" s="317"/>
    </row>
    <row r="15" spans="1:15" s="216" customFormat="1" ht="15" customHeight="1" thickBot="1" x14ac:dyDescent="0.25">
      <c r="J15" s="221" t="s">
        <v>25</v>
      </c>
      <c r="K15" s="221"/>
      <c r="L15" s="189"/>
      <c r="M15" s="189"/>
      <c r="N15" s="189"/>
    </row>
    <row r="16" spans="1:15" s="216" customFormat="1" ht="15" customHeight="1" thickBot="1" x14ac:dyDescent="0.25">
      <c r="J16" s="221" t="s">
        <v>19</v>
      </c>
      <c r="K16" s="221"/>
      <c r="L16" s="189"/>
      <c r="M16" s="189"/>
      <c r="N16" s="220"/>
    </row>
    <row r="17" spans="1:14" s="216" customFormat="1" ht="15" customHeight="1" thickBot="1" x14ac:dyDescent="0.25">
      <c r="K17" s="221"/>
      <c r="L17" s="221"/>
      <c r="M17" s="221"/>
      <c r="N17" s="221"/>
    </row>
    <row r="18" spans="1:14" ht="13.5" thickBot="1" x14ac:dyDescent="0.25">
      <c r="A18" s="254" t="s">
        <v>159</v>
      </c>
      <c r="B18" s="304" t="s">
        <v>27</v>
      </c>
      <c r="C18" s="305"/>
      <c r="D18" s="305"/>
      <c r="E18" s="305"/>
      <c r="F18" s="305"/>
      <c r="G18" s="305"/>
      <c r="H18" s="306"/>
      <c r="I18" s="254" t="s">
        <v>158</v>
      </c>
      <c r="J18" s="191"/>
      <c r="K18" s="312" t="s">
        <v>32</v>
      </c>
      <c r="L18" s="313"/>
      <c r="M18" s="313"/>
      <c r="N18" s="314"/>
    </row>
    <row r="19" spans="1:14" ht="13.5" thickBot="1" x14ac:dyDescent="0.25">
      <c r="A19" s="255"/>
      <c r="B19" s="192" t="s">
        <v>1</v>
      </c>
      <c r="C19" s="192" t="s">
        <v>2</v>
      </c>
      <c r="D19" s="304" t="s">
        <v>3</v>
      </c>
      <c r="E19" s="305"/>
      <c r="F19" s="305"/>
      <c r="G19" s="305"/>
      <c r="H19" s="306"/>
      <c r="I19" s="255"/>
      <c r="J19" s="191"/>
      <c r="K19" s="315" t="s">
        <v>5</v>
      </c>
      <c r="L19" s="256"/>
      <c r="M19" s="256"/>
      <c r="N19" s="316"/>
    </row>
    <row r="20" spans="1:14" ht="15" customHeight="1" x14ac:dyDescent="0.2">
      <c r="A20" s="231">
        <v>1</v>
      </c>
      <c r="B20" s="193"/>
      <c r="C20" s="194"/>
      <c r="D20" s="310"/>
      <c r="E20" s="310"/>
      <c r="F20" s="310"/>
      <c r="G20" s="310"/>
      <c r="H20" s="311"/>
      <c r="I20" s="195"/>
      <c r="J20" s="186"/>
      <c r="K20" s="307"/>
      <c r="L20" s="308"/>
      <c r="M20" s="308"/>
      <c r="N20" s="309"/>
    </row>
    <row r="21" spans="1:14" ht="15" customHeight="1" x14ac:dyDescent="0.2">
      <c r="A21" s="225">
        <v>2</v>
      </c>
      <c r="B21" s="195"/>
      <c r="C21" s="194"/>
      <c r="D21" s="257"/>
      <c r="E21" s="257"/>
      <c r="F21" s="257"/>
      <c r="G21" s="257"/>
      <c r="H21" s="258"/>
      <c r="I21" s="195"/>
      <c r="J21" s="186"/>
      <c r="K21" s="286"/>
      <c r="L21" s="287"/>
      <c r="M21" s="287"/>
      <c r="N21" s="288"/>
    </row>
    <row r="22" spans="1:14" ht="15" customHeight="1" x14ac:dyDescent="0.2">
      <c r="A22" s="231">
        <v>3</v>
      </c>
      <c r="B22" s="195"/>
      <c r="C22" s="194"/>
      <c r="D22" s="257"/>
      <c r="E22" s="257"/>
      <c r="F22" s="257"/>
      <c r="G22" s="257"/>
      <c r="H22" s="258"/>
      <c r="I22" s="246"/>
      <c r="J22" s="186"/>
      <c r="K22" s="286"/>
      <c r="L22" s="287"/>
      <c r="M22" s="287"/>
      <c r="N22" s="288"/>
    </row>
    <row r="23" spans="1:14" ht="15" customHeight="1" x14ac:dyDescent="0.2">
      <c r="A23" s="225">
        <v>4</v>
      </c>
      <c r="B23" s="195"/>
      <c r="C23" s="194"/>
      <c r="D23" s="289"/>
      <c r="E23" s="289"/>
      <c r="F23" s="289"/>
      <c r="G23" s="289"/>
      <c r="H23" s="290"/>
      <c r="I23" s="195"/>
      <c r="J23" s="186"/>
      <c r="K23" s="286"/>
      <c r="L23" s="287"/>
      <c r="M23" s="287"/>
      <c r="N23" s="288"/>
    </row>
    <row r="24" spans="1:14" ht="15" customHeight="1" x14ac:dyDescent="0.2">
      <c r="A24" s="231">
        <v>5</v>
      </c>
      <c r="B24" s="195"/>
      <c r="C24" s="194"/>
      <c r="D24" s="257"/>
      <c r="E24" s="257"/>
      <c r="F24" s="257"/>
      <c r="G24" s="257"/>
      <c r="H24" s="258"/>
      <c r="I24" s="247"/>
      <c r="J24" s="186"/>
      <c r="K24" s="286"/>
      <c r="L24" s="287"/>
      <c r="M24" s="287"/>
      <c r="N24" s="288"/>
    </row>
    <row r="25" spans="1:14" ht="15" customHeight="1" x14ac:dyDescent="0.2">
      <c r="A25" s="225">
        <v>6</v>
      </c>
      <c r="B25" s="195"/>
      <c r="C25" s="194"/>
      <c r="D25" s="257"/>
      <c r="E25" s="257"/>
      <c r="F25" s="257"/>
      <c r="G25" s="257"/>
      <c r="H25" s="258"/>
      <c r="I25" s="248"/>
      <c r="J25" s="186"/>
      <c r="K25" s="286"/>
      <c r="L25" s="287"/>
      <c r="M25" s="287"/>
      <c r="N25" s="288"/>
    </row>
    <row r="26" spans="1:14" ht="15" customHeight="1" x14ac:dyDescent="0.2">
      <c r="A26" s="231">
        <v>7</v>
      </c>
      <c r="B26" s="195"/>
      <c r="C26" s="194"/>
      <c r="D26" s="257"/>
      <c r="E26" s="257"/>
      <c r="F26" s="257"/>
      <c r="G26" s="257"/>
      <c r="H26" s="258"/>
      <c r="I26" s="195"/>
      <c r="J26" s="186"/>
      <c r="K26" s="286"/>
      <c r="L26" s="287"/>
      <c r="M26" s="287"/>
      <c r="N26" s="288"/>
    </row>
    <row r="27" spans="1:14" ht="15" customHeight="1" x14ac:dyDescent="0.2">
      <c r="A27" s="225">
        <v>8</v>
      </c>
      <c r="B27" s="195"/>
      <c r="C27" s="194"/>
      <c r="D27" s="257"/>
      <c r="E27" s="257"/>
      <c r="F27" s="257"/>
      <c r="G27" s="257"/>
      <c r="H27" s="258"/>
      <c r="I27" s="195"/>
      <c r="J27" s="186"/>
      <c r="K27" s="286"/>
      <c r="L27" s="287"/>
      <c r="M27" s="287"/>
      <c r="N27" s="288"/>
    </row>
    <row r="28" spans="1:14" ht="15" customHeight="1" x14ac:dyDescent="0.2">
      <c r="A28" s="231">
        <v>9</v>
      </c>
      <c r="B28" s="195"/>
      <c r="C28" s="194"/>
      <c r="D28" s="257"/>
      <c r="E28" s="257"/>
      <c r="F28" s="257"/>
      <c r="G28" s="257"/>
      <c r="H28" s="258"/>
      <c r="I28" s="195"/>
      <c r="J28" s="186"/>
      <c r="K28" s="286"/>
      <c r="L28" s="287"/>
      <c r="M28" s="287"/>
      <c r="N28" s="288"/>
    </row>
    <row r="29" spans="1:14" ht="15" customHeight="1" x14ac:dyDescent="0.2">
      <c r="A29" s="231">
        <v>10</v>
      </c>
      <c r="B29" s="195"/>
      <c r="C29" s="194"/>
      <c r="D29" s="229"/>
      <c r="E29" s="229"/>
      <c r="F29" s="229"/>
      <c r="G29" s="229"/>
      <c r="H29" s="230"/>
      <c r="I29" s="249"/>
      <c r="J29" s="186"/>
      <c r="K29" s="234"/>
      <c r="L29" s="235"/>
      <c r="M29" s="235"/>
      <c r="N29" s="236"/>
    </row>
    <row r="30" spans="1:14" ht="15" customHeight="1" x14ac:dyDescent="0.2">
      <c r="A30" s="231">
        <v>11</v>
      </c>
      <c r="B30" s="195"/>
      <c r="C30" s="194"/>
      <c r="D30" s="229"/>
      <c r="E30" s="229"/>
      <c r="F30" s="229"/>
      <c r="G30" s="229"/>
      <c r="H30" s="230"/>
      <c r="I30" s="250"/>
      <c r="J30" s="186"/>
      <c r="K30" s="234"/>
      <c r="L30" s="235"/>
      <c r="M30" s="235"/>
      <c r="N30" s="236"/>
    </row>
    <row r="31" spans="1:14" ht="15" customHeight="1" x14ac:dyDescent="0.2">
      <c r="A31" s="231">
        <v>12</v>
      </c>
      <c r="B31" s="195"/>
      <c r="C31" s="194"/>
      <c r="D31" s="229"/>
      <c r="E31" s="229"/>
      <c r="F31" s="229"/>
      <c r="G31" s="229"/>
      <c r="H31" s="230"/>
      <c r="I31" s="195"/>
      <c r="J31" s="186"/>
      <c r="K31" s="234"/>
      <c r="L31" s="235"/>
      <c r="M31" s="235"/>
      <c r="N31" s="236"/>
    </row>
    <row r="32" spans="1:14" ht="15" customHeight="1" x14ac:dyDescent="0.2">
      <c r="A32" s="231">
        <v>13</v>
      </c>
      <c r="B32" s="195"/>
      <c r="C32" s="194"/>
      <c r="D32" s="229"/>
      <c r="E32" s="229"/>
      <c r="F32" s="229"/>
      <c r="G32" s="229"/>
      <c r="H32" s="230"/>
      <c r="I32" s="195"/>
      <c r="J32" s="186"/>
      <c r="K32" s="234"/>
      <c r="L32" s="235"/>
      <c r="M32" s="235"/>
      <c r="N32" s="236"/>
    </row>
    <row r="33" spans="1:14" ht="15" customHeight="1" x14ac:dyDescent="0.2">
      <c r="A33" s="231">
        <v>14</v>
      </c>
      <c r="B33" s="195"/>
      <c r="C33" s="194"/>
      <c r="D33" s="229"/>
      <c r="E33" s="229"/>
      <c r="F33" s="229"/>
      <c r="G33" s="229"/>
      <c r="H33" s="230"/>
      <c r="I33" s="195"/>
      <c r="J33" s="186"/>
      <c r="K33" s="234"/>
      <c r="L33" s="235"/>
      <c r="M33" s="235"/>
      <c r="N33" s="236"/>
    </row>
    <row r="34" spans="1:14" ht="15" customHeight="1" x14ac:dyDescent="0.2">
      <c r="A34" s="231">
        <v>15</v>
      </c>
      <c r="B34" s="195"/>
      <c r="C34" s="194"/>
      <c r="D34" s="229"/>
      <c r="E34" s="229"/>
      <c r="F34" s="229"/>
      <c r="G34" s="229"/>
      <c r="H34" s="230"/>
      <c r="I34" s="195"/>
      <c r="J34" s="186"/>
      <c r="K34" s="234"/>
      <c r="L34" s="235"/>
      <c r="M34" s="235"/>
      <c r="N34" s="236"/>
    </row>
    <row r="35" spans="1:14" ht="15" customHeight="1" x14ac:dyDescent="0.2">
      <c r="A35" s="231">
        <v>16</v>
      </c>
      <c r="B35" s="195"/>
      <c r="C35" s="194"/>
      <c r="D35" s="229"/>
      <c r="E35" s="229"/>
      <c r="F35" s="229"/>
      <c r="G35" s="229"/>
      <c r="H35" s="230"/>
      <c r="I35" s="195"/>
      <c r="J35" s="186"/>
      <c r="K35" s="234"/>
      <c r="L35" s="235"/>
      <c r="M35" s="235"/>
      <c r="N35" s="236"/>
    </row>
    <row r="36" spans="1:14" ht="15" customHeight="1" x14ac:dyDescent="0.2">
      <c r="A36" s="231">
        <v>17</v>
      </c>
      <c r="B36" s="195"/>
      <c r="C36" s="194"/>
      <c r="D36" s="229"/>
      <c r="E36" s="229"/>
      <c r="F36" s="229"/>
      <c r="G36" s="229"/>
      <c r="H36" s="230"/>
      <c r="I36" s="195"/>
      <c r="J36" s="186"/>
      <c r="K36" s="234"/>
      <c r="L36" s="235"/>
      <c r="M36" s="235"/>
      <c r="N36" s="236"/>
    </row>
    <row r="37" spans="1:14" ht="15" customHeight="1" x14ac:dyDescent="0.2">
      <c r="A37" s="231">
        <v>18</v>
      </c>
      <c r="B37" s="195"/>
      <c r="C37" s="194"/>
      <c r="D37" s="229"/>
      <c r="E37" s="229"/>
      <c r="F37" s="229"/>
      <c r="G37" s="229"/>
      <c r="H37" s="230"/>
      <c r="I37" s="195"/>
      <c r="J37" s="186"/>
      <c r="K37" s="234"/>
      <c r="L37" s="235"/>
      <c r="M37" s="235"/>
      <c r="N37" s="236"/>
    </row>
    <row r="38" spans="1:14" ht="15" customHeight="1" x14ac:dyDescent="0.2">
      <c r="A38" s="231">
        <v>19</v>
      </c>
      <c r="B38" s="195"/>
      <c r="C38" s="194"/>
      <c r="D38" s="229"/>
      <c r="E38" s="229"/>
      <c r="F38" s="229"/>
      <c r="G38" s="229"/>
      <c r="H38" s="230"/>
      <c r="I38" s="195"/>
      <c r="J38" s="186"/>
      <c r="K38" s="234"/>
      <c r="L38" s="235"/>
      <c r="M38" s="235"/>
      <c r="N38" s="236"/>
    </row>
    <row r="39" spans="1:14" ht="15" customHeight="1" x14ac:dyDescent="0.2">
      <c r="A39" s="231">
        <v>20</v>
      </c>
      <c r="B39" s="195"/>
      <c r="C39" s="194"/>
      <c r="D39" s="229"/>
      <c r="E39" s="229"/>
      <c r="F39" s="229"/>
      <c r="G39" s="229"/>
      <c r="H39" s="230"/>
      <c r="I39" s="195"/>
      <c r="J39" s="186"/>
      <c r="K39" s="234"/>
      <c r="L39" s="235"/>
      <c r="M39" s="235"/>
      <c r="N39" s="236"/>
    </row>
    <row r="40" spans="1:14" ht="15" customHeight="1" x14ac:dyDescent="0.2">
      <c r="A40" s="231">
        <v>21</v>
      </c>
      <c r="B40" s="195"/>
      <c r="C40" s="194"/>
      <c r="D40" s="229"/>
      <c r="E40" s="229"/>
      <c r="F40" s="229"/>
      <c r="G40" s="229"/>
      <c r="H40" s="230"/>
      <c r="I40" s="195"/>
      <c r="J40" s="186"/>
      <c r="K40" s="234"/>
      <c r="L40" s="235"/>
      <c r="M40" s="235"/>
      <c r="N40" s="236"/>
    </row>
    <row r="41" spans="1:14" ht="15" customHeight="1" x14ac:dyDescent="0.2">
      <c r="A41" s="231">
        <v>22</v>
      </c>
      <c r="B41" s="195"/>
      <c r="C41" s="194"/>
      <c r="D41" s="229"/>
      <c r="E41" s="229"/>
      <c r="F41" s="229"/>
      <c r="G41" s="229"/>
      <c r="H41" s="230"/>
      <c r="I41" s="195"/>
      <c r="J41" s="186"/>
      <c r="K41" s="234"/>
      <c r="L41" s="235"/>
      <c r="M41" s="235"/>
      <c r="N41" s="236"/>
    </row>
    <row r="42" spans="1:14" ht="15" customHeight="1" x14ac:dyDescent="0.2">
      <c r="A42" s="231">
        <v>23</v>
      </c>
      <c r="B42" s="195"/>
      <c r="C42" s="194"/>
      <c r="D42" s="229"/>
      <c r="E42" s="229"/>
      <c r="F42" s="229"/>
      <c r="G42" s="229"/>
      <c r="H42" s="230"/>
      <c r="I42" s="195"/>
      <c r="J42" s="186"/>
      <c r="K42" s="234"/>
      <c r="L42" s="235"/>
      <c r="M42" s="235"/>
      <c r="N42" s="236"/>
    </row>
    <row r="43" spans="1:14" ht="15" customHeight="1" x14ac:dyDescent="0.2">
      <c r="A43" s="231">
        <v>24</v>
      </c>
      <c r="B43" s="195"/>
      <c r="C43" s="194"/>
      <c r="D43" s="229"/>
      <c r="E43" s="229"/>
      <c r="F43" s="229"/>
      <c r="G43" s="229"/>
      <c r="H43" s="230"/>
      <c r="I43" s="195"/>
      <c r="J43" s="186"/>
      <c r="K43" s="234"/>
      <c r="L43" s="235"/>
      <c r="M43" s="235"/>
      <c r="N43" s="236"/>
    </row>
    <row r="44" spans="1:14" ht="15" customHeight="1" x14ac:dyDescent="0.2">
      <c r="A44" s="231">
        <v>25</v>
      </c>
      <c r="B44" s="195"/>
      <c r="C44" s="194"/>
      <c r="D44" s="229"/>
      <c r="E44" s="229"/>
      <c r="F44" s="229"/>
      <c r="G44" s="229"/>
      <c r="H44" s="230"/>
      <c r="I44" s="195"/>
      <c r="J44" s="186"/>
      <c r="K44" s="234"/>
      <c r="L44" s="235"/>
      <c r="M44" s="235"/>
      <c r="N44" s="236"/>
    </row>
    <row r="45" spans="1:14" ht="15" customHeight="1" x14ac:dyDescent="0.2">
      <c r="A45" s="231">
        <v>26</v>
      </c>
      <c r="B45" s="195"/>
      <c r="C45" s="194"/>
      <c r="D45" s="229"/>
      <c r="E45" s="229"/>
      <c r="F45" s="229"/>
      <c r="G45" s="229"/>
      <c r="H45" s="230"/>
      <c r="I45" s="195"/>
      <c r="J45" s="186"/>
      <c r="K45" s="234"/>
      <c r="L45" s="235"/>
      <c r="M45" s="235"/>
      <c r="N45" s="236"/>
    </row>
    <row r="46" spans="1:14" ht="15" customHeight="1" x14ac:dyDescent="0.2">
      <c r="A46" s="231">
        <v>27</v>
      </c>
      <c r="B46" s="195"/>
      <c r="C46" s="194"/>
      <c r="D46" s="229"/>
      <c r="E46" s="229"/>
      <c r="F46" s="229"/>
      <c r="G46" s="229"/>
      <c r="H46" s="230"/>
      <c r="I46" s="195"/>
      <c r="J46" s="186"/>
      <c r="K46" s="234"/>
      <c r="L46" s="235"/>
      <c r="M46" s="235"/>
      <c r="N46" s="236"/>
    </row>
    <row r="47" spans="1:14" ht="15" customHeight="1" x14ac:dyDescent="0.2">
      <c r="A47" s="231">
        <v>28</v>
      </c>
      <c r="B47" s="195"/>
      <c r="C47" s="194"/>
      <c r="D47" s="229"/>
      <c r="E47" s="229"/>
      <c r="F47" s="229"/>
      <c r="G47" s="229"/>
      <c r="H47" s="230"/>
      <c r="I47" s="195"/>
      <c r="J47" s="186"/>
      <c r="K47" s="234"/>
      <c r="L47" s="235"/>
      <c r="M47" s="235"/>
      <c r="N47" s="236"/>
    </row>
    <row r="48" spans="1:14" ht="15" customHeight="1" x14ac:dyDescent="0.2">
      <c r="A48" s="231">
        <v>29</v>
      </c>
      <c r="B48" s="195"/>
      <c r="C48" s="194"/>
      <c r="D48" s="229"/>
      <c r="E48" s="229"/>
      <c r="F48" s="229"/>
      <c r="G48" s="229"/>
      <c r="H48" s="230"/>
      <c r="I48" s="195"/>
      <c r="J48" s="186"/>
      <c r="K48" s="234"/>
      <c r="L48" s="235"/>
      <c r="M48" s="235"/>
      <c r="N48" s="236"/>
    </row>
    <row r="49" spans="1:14" ht="15" customHeight="1" x14ac:dyDescent="0.2">
      <c r="A49" s="231">
        <v>30</v>
      </c>
      <c r="B49" s="195"/>
      <c r="C49" s="194"/>
      <c r="D49" s="229"/>
      <c r="E49" s="229"/>
      <c r="F49" s="229"/>
      <c r="G49" s="229"/>
      <c r="H49" s="230"/>
      <c r="I49" s="195"/>
      <c r="J49" s="186"/>
      <c r="K49" s="234"/>
      <c r="L49" s="235"/>
      <c r="M49" s="235"/>
      <c r="N49" s="236"/>
    </row>
    <row r="50" spans="1:14" ht="15" customHeight="1" x14ac:dyDescent="0.2">
      <c r="A50" s="231">
        <v>31</v>
      </c>
      <c r="B50" s="195"/>
      <c r="C50" s="194"/>
      <c r="D50" s="229"/>
      <c r="E50" s="229"/>
      <c r="F50" s="229"/>
      <c r="G50" s="229"/>
      <c r="H50" s="230"/>
      <c r="I50" s="195"/>
      <c r="J50" s="186"/>
      <c r="K50" s="234"/>
      <c r="L50" s="235"/>
      <c r="M50" s="235"/>
      <c r="N50" s="236"/>
    </row>
    <row r="51" spans="1:14" ht="15" customHeight="1" x14ac:dyDescent="0.2">
      <c r="A51" s="231">
        <v>32</v>
      </c>
      <c r="B51" s="195"/>
      <c r="C51" s="194"/>
      <c r="D51" s="229"/>
      <c r="E51" s="229"/>
      <c r="F51" s="229"/>
      <c r="G51" s="229"/>
      <c r="H51" s="230"/>
      <c r="I51" s="195"/>
      <c r="J51" s="186"/>
      <c r="K51" s="234"/>
      <c r="L51" s="235"/>
      <c r="M51" s="235"/>
      <c r="N51" s="236"/>
    </row>
    <row r="52" spans="1:14" ht="15" customHeight="1" x14ac:dyDescent="0.2">
      <c r="A52" s="231">
        <v>33</v>
      </c>
      <c r="B52" s="195"/>
      <c r="C52" s="194"/>
      <c r="D52" s="229"/>
      <c r="E52" s="229"/>
      <c r="F52" s="229"/>
      <c r="G52" s="229"/>
      <c r="H52" s="230"/>
      <c r="I52" s="195"/>
      <c r="J52" s="186"/>
      <c r="K52" s="234"/>
      <c r="L52" s="235"/>
      <c r="M52" s="235"/>
      <c r="N52" s="236"/>
    </row>
    <row r="53" spans="1:14" ht="15" customHeight="1" x14ac:dyDescent="0.2">
      <c r="A53" s="231">
        <v>34</v>
      </c>
      <c r="B53" s="195"/>
      <c r="C53" s="194"/>
      <c r="D53" s="229"/>
      <c r="E53" s="229"/>
      <c r="F53" s="229"/>
      <c r="G53" s="229"/>
      <c r="H53" s="230"/>
      <c r="I53" s="195"/>
      <c r="J53" s="186"/>
      <c r="K53" s="234"/>
      <c r="L53" s="235"/>
      <c r="M53" s="235"/>
      <c r="N53" s="236"/>
    </row>
    <row r="54" spans="1:14" ht="15" customHeight="1" x14ac:dyDescent="0.2">
      <c r="A54" s="231">
        <v>35</v>
      </c>
      <c r="B54" s="195"/>
      <c r="C54" s="194"/>
      <c r="D54" s="229"/>
      <c r="E54" s="229"/>
      <c r="F54" s="229"/>
      <c r="G54" s="229"/>
      <c r="H54" s="230"/>
      <c r="I54" s="195"/>
      <c r="J54" s="186"/>
      <c r="K54" s="234"/>
      <c r="L54" s="235"/>
      <c r="M54" s="235"/>
      <c r="N54" s="236"/>
    </row>
    <row r="55" spans="1:14" ht="15" customHeight="1" x14ac:dyDescent="0.2">
      <c r="A55" s="231">
        <v>36</v>
      </c>
      <c r="B55" s="195"/>
      <c r="C55" s="194"/>
      <c r="D55" s="229"/>
      <c r="E55" s="229"/>
      <c r="F55" s="229"/>
      <c r="G55" s="229"/>
      <c r="H55" s="230"/>
      <c r="I55" s="195"/>
      <c r="J55" s="186"/>
      <c r="K55" s="234"/>
      <c r="L55" s="235"/>
      <c r="M55" s="235"/>
      <c r="N55" s="236"/>
    </row>
    <row r="56" spans="1:14" ht="15" customHeight="1" x14ac:dyDescent="0.2">
      <c r="A56" s="231">
        <v>37</v>
      </c>
      <c r="B56" s="195"/>
      <c r="C56" s="194"/>
      <c r="D56" s="229"/>
      <c r="E56" s="229"/>
      <c r="F56" s="229"/>
      <c r="G56" s="229"/>
      <c r="H56" s="230"/>
      <c r="I56" s="195"/>
      <c r="J56" s="186"/>
      <c r="K56" s="234"/>
      <c r="L56" s="235"/>
      <c r="M56" s="235"/>
      <c r="N56" s="236"/>
    </row>
    <row r="57" spans="1:14" ht="15" customHeight="1" x14ac:dyDescent="0.2">
      <c r="A57" s="231">
        <v>38</v>
      </c>
      <c r="B57" s="195"/>
      <c r="C57" s="194"/>
      <c r="D57" s="229"/>
      <c r="E57" s="229"/>
      <c r="F57" s="229"/>
      <c r="G57" s="229"/>
      <c r="H57" s="230"/>
      <c r="I57" s="195"/>
      <c r="J57" s="186"/>
      <c r="K57" s="234"/>
      <c r="L57" s="235"/>
      <c r="M57" s="235"/>
      <c r="N57" s="236"/>
    </row>
    <row r="58" spans="1:14" ht="15" customHeight="1" thickBot="1" x14ac:dyDescent="0.25">
      <c r="A58" s="225"/>
      <c r="B58" s="195"/>
      <c r="C58" s="194"/>
      <c r="D58" s="257"/>
      <c r="E58" s="257"/>
      <c r="F58" s="257"/>
      <c r="G58" s="257"/>
      <c r="H58" s="258"/>
      <c r="I58" s="195"/>
      <c r="J58" s="186"/>
      <c r="K58" s="286"/>
      <c r="L58" s="287"/>
      <c r="M58" s="287"/>
      <c r="N58" s="288"/>
    </row>
    <row r="59" spans="1:14" ht="15" customHeight="1" thickBot="1" x14ac:dyDescent="0.25">
      <c r="A59" s="196"/>
      <c r="B59" s="197"/>
      <c r="C59" s="197"/>
      <c r="D59" s="197"/>
      <c r="E59" s="197"/>
      <c r="F59" s="197"/>
      <c r="G59" s="197"/>
      <c r="H59" s="197"/>
      <c r="I59" s="232" t="s">
        <v>6</v>
      </c>
      <c r="J59" s="198">
        <f>SUM(J20:J58)</f>
        <v>0</v>
      </c>
      <c r="K59" s="259">
        <f>SUM(K20:N58)</f>
        <v>0</v>
      </c>
      <c r="L59" s="260"/>
      <c r="M59" s="260"/>
      <c r="N59" s="261"/>
    </row>
    <row r="60" spans="1:14" x14ac:dyDescent="0.2">
      <c r="K60" s="237"/>
      <c r="L60" s="237"/>
      <c r="M60" s="237"/>
      <c r="N60" s="237"/>
    </row>
    <row r="61" spans="1:14" x14ac:dyDescent="0.2">
      <c r="B61" s="199"/>
      <c r="I61" s="199" t="s">
        <v>36</v>
      </c>
      <c r="K61" s="262"/>
      <c r="L61" s="262"/>
      <c r="M61" s="262"/>
      <c r="N61" s="262"/>
    </row>
    <row r="62" spans="1:14" ht="13.5" thickBot="1" x14ac:dyDescent="0.25">
      <c r="I62" s="199"/>
      <c r="K62" s="263"/>
      <c r="L62" s="263"/>
      <c r="M62" s="263"/>
      <c r="N62" s="263"/>
    </row>
    <row r="63" spans="1:14" ht="13.5" thickBot="1" x14ac:dyDescent="0.25">
      <c r="A63" s="200"/>
      <c r="B63" s="199" t="s">
        <v>9</v>
      </c>
      <c r="I63" s="199" t="s">
        <v>24</v>
      </c>
      <c r="K63" s="262"/>
      <c r="L63" s="262"/>
      <c r="M63" s="262"/>
      <c r="N63" s="262"/>
    </row>
    <row r="64" spans="1:14" ht="13.5" thickBot="1" x14ac:dyDescent="0.25">
      <c r="A64" s="201"/>
      <c r="B64" s="199" t="s">
        <v>34</v>
      </c>
      <c r="I64" s="202"/>
      <c r="K64" s="237"/>
      <c r="L64" s="237"/>
      <c r="M64" s="237"/>
      <c r="N64" s="237"/>
    </row>
    <row r="65" spans="1:14" ht="13.5" thickBot="1" x14ac:dyDescent="0.25">
      <c r="A65" s="201" t="s">
        <v>59</v>
      </c>
      <c r="B65" s="199" t="s">
        <v>29</v>
      </c>
      <c r="D65" s="256" t="s">
        <v>8</v>
      </c>
      <c r="E65" s="256"/>
      <c r="I65" s="199" t="s">
        <v>11</v>
      </c>
      <c r="K65" s="264">
        <f>K61-K63</f>
        <v>0</v>
      </c>
      <c r="L65" s="264"/>
      <c r="M65" s="264"/>
      <c r="N65" s="264"/>
    </row>
    <row r="66" spans="1:14" ht="13.5" thickBot="1" x14ac:dyDescent="0.25">
      <c r="D66" s="190" t="s">
        <v>12</v>
      </c>
      <c r="E66" s="203" t="s">
        <v>13</v>
      </c>
      <c r="F66" s="204"/>
      <c r="G66" s="204"/>
    </row>
    <row r="67" spans="1:14" x14ac:dyDescent="0.2">
      <c r="D67" s="238">
        <f>+I20</f>
        <v>0</v>
      </c>
      <c r="E67" s="241">
        <f>SUMIF($I$20:$I$58,D67,$K$20:$N$58)</f>
        <v>0</v>
      </c>
      <c r="F67" s="205"/>
      <c r="G67" s="205"/>
    </row>
    <row r="68" spans="1:14" ht="13.5" thickBot="1" x14ac:dyDescent="0.25">
      <c r="D68" s="195"/>
      <c r="E68" s="242"/>
      <c r="F68" s="205"/>
      <c r="G68" s="205"/>
    </row>
    <row r="69" spans="1:14" ht="13.5" thickBot="1" x14ac:dyDescent="0.25">
      <c r="D69" s="195"/>
      <c r="E69" s="242"/>
      <c r="F69" s="205"/>
      <c r="G69" s="205"/>
      <c r="H69" s="206" t="s">
        <v>62</v>
      </c>
      <c r="I69" s="199" t="s">
        <v>20</v>
      </c>
      <c r="J69" s="199"/>
      <c r="K69" s="227"/>
      <c r="L69" s="227"/>
      <c r="M69" s="227"/>
      <c r="N69" s="227"/>
    </row>
    <row r="70" spans="1:14" ht="13.5" thickBot="1" x14ac:dyDescent="0.25">
      <c r="D70" s="250"/>
      <c r="E70" s="242"/>
      <c r="F70" s="205"/>
      <c r="G70" s="205"/>
      <c r="H70" s="187"/>
      <c r="I70" s="199" t="s">
        <v>21</v>
      </c>
      <c r="J70" s="199"/>
      <c r="K70" s="227"/>
      <c r="L70" s="227"/>
      <c r="M70" s="227"/>
      <c r="N70" s="227"/>
    </row>
    <row r="71" spans="1:14" ht="13.5" thickBot="1" x14ac:dyDescent="0.25">
      <c r="D71" s="195"/>
      <c r="E71" s="242"/>
      <c r="F71" s="205"/>
      <c r="G71" s="205"/>
      <c r="H71" s="185"/>
      <c r="I71" s="199" t="s">
        <v>22</v>
      </c>
      <c r="J71" s="199"/>
      <c r="K71" s="227"/>
      <c r="L71" s="227"/>
      <c r="M71" s="227"/>
      <c r="N71" s="227"/>
    </row>
    <row r="72" spans="1:14" x14ac:dyDescent="0.2">
      <c r="D72" s="195"/>
      <c r="E72" s="242"/>
      <c r="F72" s="205"/>
      <c r="G72" s="205"/>
      <c r="H72" s="178"/>
      <c r="I72" s="199"/>
      <c r="J72" s="199"/>
      <c r="K72" s="227"/>
      <c r="L72" s="227"/>
      <c r="M72" s="227"/>
      <c r="N72" s="227"/>
    </row>
    <row r="73" spans="1:14" x14ac:dyDescent="0.2">
      <c r="D73" s="239"/>
      <c r="E73" s="242">
        <f>SUMIF($I$20:$I$58,D73,$K$20:$N$58)</f>
        <v>0</v>
      </c>
      <c r="F73" s="205"/>
      <c r="G73" s="205"/>
      <c r="H73" s="178"/>
      <c r="I73" s="199"/>
      <c r="J73" s="199"/>
      <c r="K73" s="227"/>
      <c r="L73" s="227"/>
      <c r="M73" s="227"/>
      <c r="N73" s="227"/>
    </row>
    <row r="74" spans="1:14" ht="13.5" thickBot="1" x14ac:dyDescent="0.25">
      <c r="D74" s="240"/>
      <c r="E74" s="243">
        <f>SUMIF($I$20:$I$58,D74,$K$20:$N$58)</f>
        <v>0</v>
      </c>
      <c r="F74" s="207"/>
      <c r="G74" s="205"/>
    </row>
    <row r="75" spans="1:14" ht="13.5" thickBot="1" x14ac:dyDescent="0.25">
      <c r="D75" s="208" t="s">
        <v>6</v>
      </c>
      <c r="E75" s="244">
        <f>SUM(E67:E74)</f>
        <v>0</v>
      </c>
      <c r="F75" s="205"/>
      <c r="G75" s="209"/>
    </row>
    <row r="76" spans="1:14" x14ac:dyDescent="0.2">
      <c r="D76" s="178"/>
      <c r="E76" s="178"/>
      <c r="F76" s="178"/>
      <c r="G76" s="178"/>
    </row>
    <row r="77" spans="1:14" ht="13.5" thickBot="1" x14ac:dyDescent="0.25"/>
    <row r="78" spans="1:14" ht="13.5" thickBot="1" x14ac:dyDescent="0.25">
      <c r="B78" s="265" t="s">
        <v>30</v>
      </c>
      <c r="C78" s="266"/>
      <c r="D78" s="267" t="s">
        <v>31</v>
      </c>
      <c r="E78" s="268"/>
      <c r="F78" s="267" t="s">
        <v>49</v>
      </c>
      <c r="G78" s="269"/>
      <c r="H78" s="269"/>
      <c r="I78" s="268"/>
      <c r="J78" s="270"/>
      <c r="K78" s="271"/>
      <c r="L78" s="271"/>
      <c r="M78" s="271"/>
      <c r="N78" s="271"/>
    </row>
    <row r="79" spans="1:14" x14ac:dyDescent="0.2">
      <c r="B79" s="272"/>
      <c r="C79" s="274"/>
      <c r="D79" s="210"/>
      <c r="E79" s="211"/>
      <c r="F79" s="272"/>
      <c r="G79" s="273"/>
      <c r="H79" s="273"/>
      <c r="I79" s="274"/>
      <c r="J79" s="186"/>
      <c r="K79" s="228"/>
      <c r="L79" s="228"/>
      <c r="M79" s="228"/>
      <c r="N79" s="228"/>
    </row>
    <row r="80" spans="1:14" x14ac:dyDescent="0.2">
      <c r="B80" s="284"/>
      <c r="C80" s="285"/>
      <c r="D80" s="178"/>
      <c r="E80" s="212"/>
      <c r="F80" s="275"/>
      <c r="G80" s="276"/>
      <c r="H80" s="276"/>
      <c r="I80" s="277"/>
      <c r="J80" s="186"/>
      <c r="K80" s="228"/>
      <c r="L80" s="228"/>
      <c r="M80" s="228"/>
      <c r="N80" s="228"/>
    </row>
    <row r="81" spans="2:14" ht="13.5" thickBot="1" x14ac:dyDescent="0.25">
      <c r="B81" s="281"/>
      <c r="C81" s="282"/>
      <c r="D81" s="283"/>
      <c r="E81" s="282"/>
      <c r="F81" s="278"/>
      <c r="G81" s="279"/>
      <c r="H81" s="279"/>
      <c r="I81" s="280"/>
      <c r="J81" s="186"/>
      <c r="K81" s="228"/>
      <c r="L81" s="228"/>
      <c r="M81" s="228"/>
      <c r="N81" s="228"/>
    </row>
    <row r="82" spans="2:14" ht="13.5" thickBot="1" x14ac:dyDescent="0.25"/>
    <row r="83" spans="2:14" ht="13.5" thickBot="1" x14ac:dyDescent="0.25">
      <c r="B83" s="213" t="s">
        <v>33</v>
      </c>
      <c r="D83" s="214"/>
    </row>
    <row r="84" spans="2:14" ht="13.5" thickBot="1" x14ac:dyDescent="0.25">
      <c r="B84" s="213" t="s">
        <v>38</v>
      </c>
      <c r="D84" s="179"/>
    </row>
    <row r="85" spans="2:14" ht="13.5" thickBot="1" x14ac:dyDescent="0.25">
      <c r="B85" s="213" t="s">
        <v>39</v>
      </c>
      <c r="D85" s="245"/>
    </row>
  </sheetData>
  <autoFilter ref="A18:I57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49">
    <mergeCell ref="L6:N6"/>
    <mergeCell ref="L7:N7"/>
    <mergeCell ref="L10:N10"/>
    <mergeCell ref="D11:N11"/>
    <mergeCell ref="K21:N21"/>
    <mergeCell ref="D12:N12"/>
    <mergeCell ref="B18:H18"/>
    <mergeCell ref="D19:H19"/>
    <mergeCell ref="K20:N20"/>
    <mergeCell ref="D20:H20"/>
    <mergeCell ref="K18:N18"/>
    <mergeCell ref="K19:N19"/>
    <mergeCell ref="L14:N14"/>
    <mergeCell ref="K22:N22"/>
    <mergeCell ref="D58:H58"/>
    <mergeCell ref="D21:H21"/>
    <mergeCell ref="D24:H24"/>
    <mergeCell ref="D28:H28"/>
    <mergeCell ref="K23:N23"/>
    <mergeCell ref="D23:H23"/>
    <mergeCell ref="K24:N24"/>
    <mergeCell ref="D25:H25"/>
    <mergeCell ref="K25:N25"/>
    <mergeCell ref="D26:H26"/>
    <mergeCell ref="K26:N26"/>
    <mergeCell ref="K27:N27"/>
    <mergeCell ref="D27:H27"/>
    <mergeCell ref="K28:N28"/>
    <mergeCell ref="K58:N58"/>
    <mergeCell ref="B78:C78"/>
    <mergeCell ref="D78:E78"/>
    <mergeCell ref="F78:I78"/>
    <mergeCell ref="J78:N78"/>
    <mergeCell ref="F79:I81"/>
    <mergeCell ref="B81:C81"/>
    <mergeCell ref="D81:E81"/>
    <mergeCell ref="B79:C79"/>
    <mergeCell ref="B80:C80"/>
    <mergeCell ref="K59:N59"/>
    <mergeCell ref="K61:N61"/>
    <mergeCell ref="K62:N62"/>
    <mergeCell ref="K63:N63"/>
    <mergeCell ref="K65:N65"/>
    <mergeCell ref="A5:I5"/>
    <mergeCell ref="A6:I6"/>
    <mergeCell ref="A18:A19"/>
    <mergeCell ref="I18:I19"/>
    <mergeCell ref="D65:E65"/>
    <mergeCell ref="D22:H22"/>
  </mergeCells>
  <printOptions horizontalCentered="1" verticalCentered="1"/>
  <pageMargins left="0.25" right="0.25" top="0.75" bottom="0.75" header="0.3" footer="0.3"/>
  <pageSetup scale="67" orientation="portrait" r:id="rId1"/>
  <headerFooter alignWithMargins="0">
    <oddHeader>&amp;C&amp;G
&amp;"Garamond,Normal"&amp;16Pontificia Universidad Católica de Chile&amp;10
Dirección de Presupuesto y Asuntos Financieros/Dirección de Finanzas</oddHeader>
  </headerFooter>
  <drawing r:id="rId2"/>
  <legacy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workbookViewId="0">
      <selection activeCell="K63" sqref="K62:K63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54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thickBot="1" x14ac:dyDescent="0.35">
      <c r="A14" s="15" t="s">
        <v>15</v>
      </c>
      <c r="C14" s="76" t="s">
        <v>55</v>
      </c>
      <c r="E14" s="34" t="s">
        <v>18</v>
      </c>
      <c r="F14" s="89">
        <v>3521</v>
      </c>
      <c r="G14" s="90" t="s">
        <v>56</v>
      </c>
      <c r="H14" s="91">
        <v>41</v>
      </c>
      <c r="J14" s="15" t="s">
        <v>26</v>
      </c>
      <c r="K14" s="15"/>
    </row>
    <row r="15" spans="1:17" ht="14.25" thickBot="1" x14ac:dyDescent="0.3">
      <c r="J15" t="s">
        <v>25</v>
      </c>
      <c r="L15" s="78"/>
      <c r="M15" s="79"/>
      <c r="N15" s="82"/>
    </row>
    <row r="16" spans="1:17" ht="14.25" thickBot="1" x14ac:dyDescent="0.3"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 t="s">
        <v>51</v>
      </c>
      <c r="C20" s="84">
        <v>39926</v>
      </c>
      <c r="D20" s="27" t="s">
        <v>50</v>
      </c>
      <c r="E20" s="39"/>
      <c r="F20" s="38"/>
      <c r="G20" s="38"/>
      <c r="H20" s="25"/>
      <c r="I20" s="67">
        <v>410447</v>
      </c>
      <c r="J20" s="56"/>
      <c r="K20" s="400">
        <v>25000</v>
      </c>
      <c r="L20" s="401"/>
      <c r="M20" s="401"/>
      <c r="N20" s="402"/>
      <c r="O20" s="50"/>
    </row>
    <row r="21" spans="1:15" x14ac:dyDescent="0.2">
      <c r="A21" s="68">
        <v>2</v>
      </c>
      <c r="B21" s="68" t="s">
        <v>51</v>
      </c>
      <c r="C21" s="85">
        <v>39926</v>
      </c>
      <c r="D21" s="27" t="s">
        <v>52</v>
      </c>
      <c r="E21" s="39"/>
      <c r="F21" s="39"/>
      <c r="G21" s="39"/>
      <c r="H21" s="28"/>
      <c r="I21" s="68">
        <v>410447</v>
      </c>
      <c r="J21" s="56"/>
      <c r="K21" s="379">
        <v>25000</v>
      </c>
      <c r="L21" s="380"/>
      <c r="M21" s="380"/>
      <c r="N21" s="381"/>
      <c r="O21" s="50"/>
    </row>
    <row r="22" spans="1:15" x14ac:dyDescent="0.2">
      <c r="A22" s="68">
        <v>3</v>
      </c>
      <c r="B22" s="68">
        <v>990587</v>
      </c>
      <c r="C22" s="85">
        <v>39926</v>
      </c>
      <c r="D22" s="27" t="s">
        <v>57</v>
      </c>
      <c r="E22" s="39"/>
      <c r="F22" s="39"/>
      <c r="G22" s="39"/>
      <c r="H22" s="28"/>
      <c r="I22" s="68">
        <v>410446</v>
      </c>
      <c r="J22" s="56"/>
      <c r="K22" s="379">
        <v>10000</v>
      </c>
      <c r="L22" s="380"/>
      <c r="M22" s="380"/>
      <c r="N22" s="381"/>
      <c r="O22" s="50"/>
    </row>
    <row r="23" spans="1:15" x14ac:dyDescent="0.2">
      <c r="A23" s="68">
        <v>4</v>
      </c>
      <c r="B23" s="68">
        <v>992954</v>
      </c>
      <c r="C23" s="85" t="s">
        <v>91</v>
      </c>
      <c r="D23" s="27" t="s">
        <v>57</v>
      </c>
      <c r="E23" s="39"/>
      <c r="F23" s="39"/>
      <c r="G23" s="39"/>
      <c r="H23" s="28"/>
      <c r="I23" s="68">
        <v>410446</v>
      </c>
      <c r="J23" s="56"/>
      <c r="K23" s="379">
        <v>15000</v>
      </c>
      <c r="L23" s="380"/>
      <c r="M23" s="380"/>
      <c r="N23" s="381"/>
      <c r="O23" s="50"/>
    </row>
    <row r="24" spans="1:15" x14ac:dyDescent="0.2">
      <c r="A24" s="68">
        <v>5</v>
      </c>
      <c r="B24" s="68"/>
      <c r="C24" s="85"/>
      <c r="D24" s="27"/>
      <c r="E24" s="39"/>
      <c r="F24" s="39"/>
      <c r="G24" s="39"/>
      <c r="H24" s="28"/>
      <c r="I24" s="68"/>
      <c r="J24" s="56"/>
      <c r="K24" s="379"/>
      <c r="L24" s="380"/>
      <c r="M24" s="380"/>
      <c r="N24" s="381"/>
      <c r="O24" s="50"/>
    </row>
    <row r="25" spans="1:15" x14ac:dyDescent="0.2">
      <c r="A25" s="68">
        <v>6</v>
      </c>
      <c r="B25" s="68"/>
      <c r="C25" s="85"/>
      <c r="D25" s="27"/>
      <c r="E25" s="39"/>
      <c r="F25" s="39"/>
      <c r="G25" s="39"/>
      <c r="H25" s="28"/>
      <c r="I25" s="68"/>
      <c r="J25" s="56"/>
      <c r="K25" s="379"/>
      <c r="L25" s="380"/>
      <c r="M25" s="380"/>
      <c r="N25" s="381"/>
      <c r="O25" s="50"/>
    </row>
    <row r="26" spans="1:15" x14ac:dyDescent="0.2">
      <c r="A26" s="68">
        <v>7</v>
      </c>
      <c r="B26" s="68"/>
      <c r="C26" s="85"/>
      <c r="D26" s="27"/>
      <c r="E26" s="39"/>
      <c r="F26" s="39"/>
      <c r="G26" s="39"/>
      <c r="H26" s="28"/>
      <c r="I26" s="68"/>
      <c r="J26" s="56"/>
      <c r="K26" s="379"/>
      <c r="L26" s="380"/>
      <c r="M26" s="380"/>
      <c r="N26" s="381"/>
      <c r="O26" s="50"/>
    </row>
    <row r="27" spans="1:15" x14ac:dyDescent="0.2">
      <c r="A27" s="68"/>
      <c r="B27" s="68"/>
      <c r="C27" s="85"/>
      <c r="D27" s="27"/>
      <c r="E27" s="39"/>
      <c r="F27" s="39"/>
      <c r="G27" s="39"/>
      <c r="H27" s="28"/>
      <c r="I27" s="68"/>
      <c r="J27" s="56"/>
      <c r="K27" s="63"/>
      <c r="L27" s="64"/>
      <c r="M27" s="64"/>
      <c r="N27" s="65"/>
      <c r="O27" s="50"/>
    </row>
    <row r="28" spans="1:15" x14ac:dyDescent="0.2">
      <c r="A28" s="26"/>
      <c r="B28" s="26"/>
      <c r="C28" s="86"/>
      <c r="D28" s="27"/>
      <c r="E28" s="39"/>
      <c r="F28" s="39"/>
      <c r="G28" s="39"/>
      <c r="H28" s="28"/>
      <c r="I28" s="68"/>
      <c r="J28" s="56"/>
      <c r="K28" s="63"/>
      <c r="L28" s="64"/>
      <c r="M28" s="64"/>
      <c r="N28" s="65"/>
      <c r="O28" s="50"/>
    </row>
    <row r="29" spans="1:15" x14ac:dyDescent="0.2">
      <c r="A29" s="26"/>
      <c r="B29" s="26"/>
      <c r="C29" s="26"/>
      <c r="D29" s="27"/>
      <c r="E29" s="39"/>
      <c r="F29" s="39"/>
      <c r="G29" s="39"/>
      <c r="H29" s="28"/>
      <c r="I29" s="68"/>
      <c r="J29" s="56"/>
      <c r="K29" s="63"/>
      <c r="L29" s="64"/>
      <c r="M29" s="64"/>
      <c r="N29" s="65"/>
      <c r="O29" s="50"/>
    </row>
    <row r="30" spans="1:15" x14ac:dyDescent="0.2">
      <c r="A30" s="26"/>
      <c r="B30" s="26"/>
      <c r="C30" s="26"/>
      <c r="D30" s="27"/>
      <c r="E30" s="39"/>
      <c r="F30" s="39"/>
      <c r="G30" s="39"/>
      <c r="H30" s="28"/>
      <c r="I30" s="68"/>
      <c r="J30" s="56"/>
      <c r="K30" s="63"/>
      <c r="L30" s="64"/>
      <c r="M30" s="64"/>
      <c r="N30" s="65"/>
      <c r="O30" s="50"/>
    </row>
    <row r="31" spans="1:15" x14ac:dyDescent="0.2">
      <c r="A31" s="26"/>
      <c r="B31" s="26"/>
      <c r="C31" s="26"/>
      <c r="D31" s="27"/>
      <c r="E31" s="39"/>
      <c r="F31" s="39"/>
      <c r="G31" s="39"/>
      <c r="H31" s="28"/>
      <c r="I31" s="68"/>
      <c r="J31" s="56"/>
      <c r="K31" s="379"/>
      <c r="L31" s="380"/>
      <c r="M31" s="380"/>
      <c r="N31" s="381"/>
      <c r="O31" s="50"/>
    </row>
    <row r="32" spans="1:15" x14ac:dyDescent="0.2">
      <c r="A32" s="26"/>
      <c r="B32" s="26"/>
      <c r="C32" s="26"/>
      <c r="D32" s="27"/>
      <c r="E32" s="39"/>
      <c r="F32" s="39"/>
      <c r="G32" s="39"/>
      <c r="H32" s="28"/>
      <c r="I32" s="68"/>
      <c r="J32" s="56"/>
      <c r="K32" s="379"/>
      <c r="L32" s="380"/>
      <c r="M32" s="380"/>
      <c r="N32" s="381"/>
      <c r="O32" s="50"/>
    </row>
    <row r="33" spans="1:15" x14ac:dyDescent="0.2">
      <c r="A33" s="26"/>
      <c r="B33" s="26"/>
      <c r="C33" s="26"/>
      <c r="D33" s="403" t="s">
        <v>58</v>
      </c>
      <c r="E33" s="404"/>
      <c r="F33" s="404"/>
      <c r="G33" s="404"/>
      <c r="H33" s="405"/>
      <c r="I33" s="68"/>
      <c r="J33" s="56"/>
      <c r="K33" s="379"/>
      <c r="L33" s="380"/>
      <c r="M33" s="380"/>
      <c r="N33" s="381"/>
      <c r="O33" s="50"/>
    </row>
    <row r="34" spans="1:15" x14ac:dyDescent="0.2">
      <c r="A34" s="26"/>
      <c r="B34" s="26"/>
      <c r="C34" s="26"/>
      <c r="D34" s="27"/>
      <c r="E34" s="39"/>
      <c r="F34" s="39"/>
      <c r="G34" s="39"/>
      <c r="H34" s="28"/>
      <c r="I34" s="68"/>
      <c r="J34" s="56"/>
      <c r="K34" s="379"/>
      <c r="L34" s="380"/>
      <c r="M34" s="380"/>
      <c r="N34" s="381"/>
      <c r="O34" s="50"/>
    </row>
    <row r="35" spans="1:15" x14ac:dyDescent="0.2">
      <c r="A35" s="26"/>
      <c r="B35" s="26"/>
      <c r="C35" s="26"/>
      <c r="D35" s="27"/>
      <c r="E35" s="39"/>
      <c r="F35" s="39"/>
      <c r="G35" s="39"/>
      <c r="H35" s="28"/>
      <c r="I35" s="68"/>
      <c r="J35" s="56"/>
      <c r="K35" s="379"/>
      <c r="L35" s="380"/>
      <c r="M35" s="380"/>
      <c r="N35" s="381"/>
      <c r="O35" s="50"/>
    </row>
    <row r="36" spans="1:15" x14ac:dyDescent="0.2">
      <c r="A36" s="26"/>
      <c r="B36" s="26"/>
      <c r="C36" s="26"/>
      <c r="D36" s="27"/>
      <c r="E36" s="39"/>
      <c r="F36" s="39"/>
      <c r="G36" s="39"/>
      <c r="H36" s="28"/>
      <c r="I36" s="68"/>
      <c r="J36" s="56"/>
      <c r="K36" s="379"/>
      <c r="L36" s="380"/>
      <c r="M36" s="380"/>
      <c r="N36" s="381"/>
      <c r="O36" s="50"/>
    </row>
    <row r="37" spans="1:15" x14ac:dyDescent="0.2">
      <c r="A37" s="26"/>
      <c r="B37" s="26"/>
      <c r="C37" s="26"/>
      <c r="D37" s="27"/>
      <c r="E37" s="39"/>
      <c r="F37" s="39"/>
      <c r="G37" s="39"/>
      <c r="H37" s="28"/>
      <c r="I37" s="68"/>
      <c r="J37" s="56"/>
      <c r="K37" s="379"/>
      <c r="L37" s="380"/>
      <c r="M37" s="380"/>
      <c r="N37" s="381"/>
      <c r="O37" s="50"/>
    </row>
    <row r="38" spans="1:15" x14ac:dyDescent="0.2">
      <c r="A38" s="26"/>
      <c r="B38" s="26"/>
      <c r="C38" s="26"/>
      <c r="D38" s="27"/>
      <c r="E38" s="39"/>
      <c r="F38" s="39"/>
      <c r="G38" s="39"/>
      <c r="H38" s="28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27"/>
      <c r="E39" s="39"/>
      <c r="F39" s="39"/>
      <c r="G39" s="39"/>
      <c r="H39" s="28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27"/>
      <c r="E40" s="39"/>
      <c r="F40" s="39"/>
      <c r="G40" s="39"/>
      <c r="H40" s="28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27"/>
      <c r="E42" s="39"/>
      <c r="F42" s="39"/>
      <c r="G42" s="39"/>
      <c r="H42" s="28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27"/>
      <c r="E43" s="39"/>
      <c r="F43" s="39"/>
      <c r="G43" s="39"/>
      <c r="H43" s="28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75000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/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2"/>
      <c r="B50" s="19" t="s">
        <v>9</v>
      </c>
      <c r="I50" s="19" t="s">
        <v>24</v>
      </c>
      <c r="K50" s="361">
        <f>SUM(K46)</f>
        <v>75000</v>
      </c>
      <c r="L50" s="361"/>
      <c r="M50" s="361"/>
      <c r="N50" s="361"/>
    </row>
    <row r="51" spans="1:14" ht="14.25" thickBot="1" x14ac:dyDescent="0.3">
      <c r="A51" s="2"/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92" t="s">
        <v>59</v>
      </c>
      <c r="B52" s="19" t="s">
        <v>29</v>
      </c>
      <c r="D52" s="18" t="s">
        <v>8</v>
      </c>
      <c r="I52" s="19" t="s">
        <v>11</v>
      </c>
      <c r="K52" s="363">
        <f>K48-K50</f>
        <v>-75000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0</v>
      </c>
      <c r="F54" s="42"/>
      <c r="G54" s="42"/>
    </row>
    <row r="55" spans="1:14" ht="13.5" thickBot="1" x14ac:dyDescent="0.25">
      <c r="D55" s="68">
        <v>410422</v>
      </c>
      <c r="E55" s="88">
        <f t="shared" si="0"/>
        <v>0</v>
      </c>
      <c r="F55" s="42"/>
      <c r="G55" s="42"/>
    </row>
    <row r="56" spans="1:14" ht="14.25" thickBot="1" x14ac:dyDescent="0.3">
      <c r="D56" s="68">
        <v>410423</v>
      </c>
      <c r="E56" s="88">
        <f t="shared" si="0"/>
        <v>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410446</v>
      </c>
      <c r="E57" s="88">
        <f t="shared" si="0"/>
        <v>25000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410447</v>
      </c>
      <c r="E59" s="88">
        <f t="shared" si="0"/>
        <v>50000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/>
      <c r="E60" s="88">
        <f t="shared" si="0"/>
        <v>0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77">
        <f t="shared" si="0"/>
        <v>0</v>
      </c>
      <c r="F61" s="58" t="s">
        <v>40</v>
      </c>
      <c r="G61" s="42"/>
    </row>
    <row r="62" spans="1:14" ht="15" thickBot="1" x14ac:dyDescent="0.35">
      <c r="D62" s="35" t="s">
        <v>6</v>
      </c>
      <c r="E62" s="37">
        <f>SUM(E54:E61)</f>
        <v>75000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412" t="str">
        <f>D12</f>
        <v>SOLEDAD ELIZABETH MEZA REYES</v>
      </c>
      <c r="C67" s="413"/>
      <c r="D67" s="9"/>
      <c r="E67" s="7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3" t="s">
        <v>61</v>
      </c>
    </row>
    <row r="70" spans="2:15" ht="13.5" thickBot="1" x14ac:dyDescent="0.25">
      <c r="B70" s="54" t="s">
        <v>38</v>
      </c>
      <c r="D70" s="93">
        <v>4185</v>
      </c>
    </row>
    <row r="71" spans="2:15" ht="13.5" thickBot="1" x14ac:dyDescent="0.25">
      <c r="B71" s="54" t="s">
        <v>39</v>
      </c>
      <c r="D71" s="94" t="s">
        <v>60</v>
      </c>
    </row>
  </sheetData>
  <mergeCells count="44">
    <mergeCell ref="B67:C67"/>
    <mergeCell ref="K24:N24"/>
    <mergeCell ref="K25:N25"/>
    <mergeCell ref="K26:N26"/>
    <mergeCell ref="D33:H33"/>
    <mergeCell ref="F66:I67"/>
    <mergeCell ref="K46:N46"/>
    <mergeCell ref="B65:C65"/>
    <mergeCell ref="K38:N38"/>
    <mergeCell ref="K45:N45"/>
    <mergeCell ref="K44:N44"/>
    <mergeCell ref="K43:N43"/>
    <mergeCell ref="K42:N42"/>
    <mergeCell ref="K36:N36"/>
    <mergeCell ref="K41:N41"/>
    <mergeCell ref="K40:N40"/>
    <mergeCell ref="C5:I5"/>
    <mergeCell ref="C6:I6"/>
    <mergeCell ref="K34:N34"/>
    <mergeCell ref="K33:N33"/>
    <mergeCell ref="K32:N32"/>
    <mergeCell ref="K31:N31"/>
    <mergeCell ref="L6:N6"/>
    <mergeCell ref="L7:N7"/>
    <mergeCell ref="L10:N10"/>
    <mergeCell ref="D19:H19"/>
    <mergeCell ref="B18:H18"/>
    <mergeCell ref="D12:N12"/>
    <mergeCell ref="K18:N18"/>
    <mergeCell ref="K19:N19"/>
    <mergeCell ref="K39:N39"/>
    <mergeCell ref="K20:N20"/>
    <mergeCell ref="K37:N37"/>
    <mergeCell ref="K35:N35"/>
    <mergeCell ref="K21:N21"/>
    <mergeCell ref="K22:N22"/>
    <mergeCell ref="K23:N23"/>
    <mergeCell ref="F65:I65"/>
    <mergeCell ref="J65:O65"/>
    <mergeCell ref="D65:E65"/>
    <mergeCell ref="K48:N48"/>
    <mergeCell ref="K49:N49"/>
    <mergeCell ref="K50:N50"/>
    <mergeCell ref="K52:N52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workbookViewId="0">
      <selection activeCell="D12" sqref="D12:N12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78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thickBot="1" x14ac:dyDescent="0.35">
      <c r="A14" s="15" t="s">
        <v>15</v>
      </c>
      <c r="C14" s="76" t="s">
        <v>79</v>
      </c>
      <c r="E14" s="34" t="s">
        <v>18</v>
      </c>
      <c r="F14" s="89">
        <v>3521</v>
      </c>
      <c r="G14" s="90" t="s">
        <v>77</v>
      </c>
      <c r="H14" s="91">
        <v>41</v>
      </c>
      <c r="J14" s="15" t="s">
        <v>26</v>
      </c>
      <c r="K14" s="15"/>
    </row>
    <row r="15" spans="1:17" ht="14.25" thickBot="1" x14ac:dyDescent="0.3">
      <c r="J15" t="s">
        <v>25</v>
      </c>
      <c r="L15" s="78"/>
      <c r="M15" s="79"/>
      <c r="N15" s="82"/>
    </row>
    <row r="16" spans="1:17" ht="14.25" thickBot="1" x14ac:dyDescent="0.3"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 t="s">
        <v>51</v>
      </c>
      <c r="C20" s="84">
        <v>39906</v>
      </c>
      <c r="D20" s="24" t="s">
        <v>71</v>
      </c>
      <c r="E20" s="38"/>
      <c r="F20" s="38"/>
      <c r="G20" s="38"/>
      <c r="H20" s="25"/>
      <c r="I20" s="67">
        <v>410481</v>
      </c>
      <c r="J20" s="56"/>
      <c r="K20" s="400">
        <v>800000</v>
      </c>
      <c r="L20" s="401"/>
      <c r="M20" s="401"/>
      <c r="N20" s="402"/>
      <c r="O20" s="50"/>
    </row>
    <row r="21" spans="1:15" x14ac:dyDescent="0.2">
      <c r="A21" s="68">
        <v>2</v>
      </c>
      <c r="B21" s="68"/>
      <c r="C21" s="85"/>
      <c r="D21" s="27" t="s">
        <v>72</v>
      </c>
      <c r="E21" s="39"/>
      <c r="F21" s="39"/>
      <c r="G21" s="39"/>
      <c r="H21" s="28"/>
      <c r="I21" s="68"/>
      <c r="J21" s="56"/>
      <c r="K21" s="379"/>
      <c r="L21" s="380"/>
      <c r="M21" s="380"/>
      <c r="N21" s="381"/>
      <c r="O21" s="50"/>
    </row>
    <row r="22" spans="1:15" x14ac:dyDescent="0.2">
      <c r="A22" s="68">
        <v>3</v>
      </c>
      <c r="B22" s="95"/>
      <c r="C22" s="85"/>
      <c r="D22" s="27" t="s">
        <v>73</v>
      </c>
      <c r="E22" s="39"/>
      <c r="F22" s="39"/>
      <c r="G22" s="39"/>
      <c r="H22" s="28"/>
      <c r="I22" s="68"/>
      <c r="J22" s="56"/>
      <c r="K22" s="379"/>
      <c r="L22" s="380"/>
      <c r="M22" s="380"/>
      <c r="N22" s="381"/>
      <c r="O22" s="50"/>
    </row>
    <row r="23" spans="1:15" x14ac:dyDescent="0.2">
      <c r="A23" s="68">
        <v>4</v>
      </c>
      <c r="B23" s="68"/>
      <c r="C23" s="85"/>
      <c r="D23" s="108" t="s">
        <v>74</v>
      </c>
      <c r="E23" s="109"/>
      <c r="F23" s="109"/>
      <c r="G23" s="109"/>
      <c r="H23" s="110"/>
      <c r="I23" s="68"/>
      <c r="J23" s="56"/>
      <c r="K23" s="379"/>
      <c r="L23" s="380"/>
      <c r="M23" s="380"/>
      <c r="N23" s="381"/>
      <c r="O23" s="50"/>
    </row>
    <row r="24" spans="1:15" x14ac:dyDescent="0.2">
      <c r="A24" s="68">
        <v>5</v>
      </c>
      <c r="B24" s="68"/>
      <c r="C24" s="85"/>
      <c r="D24" s="108" t="s">
        <v>75</v>
      </c>
      <c r="E24" s="109"/>
      <c r="F24" s="109"/>
      <c r="G24" s="109"/>
      <c r="H24" s="110"/>
      <c r="I24" s="68"/>
      <c r="J24" s="56"/>
      <c r="K24" s="379"/>
      <c r="L24" s="380"/>
      <c r="M24" s="380"/>
      <c r="N24" s="381"/>
      <c r="O24" s="50"/>
    </row>
    <row r="25" spans="1:15" x14ac:dyDescent="0.2">
      <c r="A25" s="68">
        <v>6</v>
      </c>
      <c r="B25" s="68"/>
      <c r="C25" s="85"/>
      <c r="D25" s="108"/>
      <c r="E25" s="109"/>
      <c r="F25" s="109"/>
      <c r="G25" s="109"/>
      <c r="H25" s="110"/>
      <c r="I25" s="68"/>
      <c r="J25" s="56"/>
      <c r="K25" s="379"/>
      <c r="L25" s="380"/>
      <c r="M25" s="380"/>
      <c r="N25" s="381"/>
      <c r="O25" s="50"/>
    </row>
    <row r="26" spans="1:15" x14ac:dyDescent="0.2">
      <c r="A26" s="68">
        <v>7</v>
      </c>
      <c r="B26" s="68"/>
      <c r="C26" s="85"/>
      <c r="D26" s="27"/>
      <c r="E26" s="39"/>
      <c r="F26" s="39"/>
      <c r="G26" s="39"/>
      <c r="H26" s="28"/>
      <c r="I26" s="68"/>
      <c r="J26" s="56"/>
      <c r="K26" s="379"/>
      <c r="L26" s="380"/>
      <c r="M26" s="380"/>
      <c r="N26" s="381"/>
      <c r="O26" s="50"/>
    </row>
    <row r="27" spans="1:15" x14ac:dyDescent="0.2">
      <c r="A27" s="68"/>
      <c r="B27" s="68"/>
      <c r="C27" s="85"/>
      <c r="D27" s="27"/>
      <c r="E27" s="39"/>
      <c r="F27" s="39"/>
      <c r="G27" s="39"/>
      <c r="H27" s="28"/>
      <c r="I27" s="68"/>
      <c r="J27" s="56"/>
      <c r="K27" s="63"/>
      <c r="L27" s="64"/>
      <c r="M27" s="64"/>
      <c r="N27" s="65"/>
      <c r="O27" s="50"/>
    </row>
    <row r="28" spans="1:15" x14ac:dyDescent="0.2">
      <c r="A28" s="26"/>
      <c r="B28" s="26"/>
      <c r="C28" s="86"/>
      <c r="D28" s="27"/>
      <c r="E28" s="39"/>
      <c r="F28" s="39"/>
      <c r="G28" s="39"/>
      <c r="H28" s="28"/>
      <c r="I28" s="68"/>
      <c r="J28" s="56"/>
      <c r="K28" s="63"/>
      <c r="L28" s="64"/>
      <c r="M28" s="64"/>
      <c r="N28" s="65"/>
      <c r="O28" s="50"/>
    </row>
    <row r="29" spans="1:15" x14ac:dyDescent="0.2">
      <c r="A29" s="26"/>
      <c r="B29" s="26"/>
      <c r="C29" s="26"/>
      <c r="D29" s="27"/>
      <c r="E29" s="39"/>
      <c r="F29" s="39"/>
      <c r="G29" s="39"/>
      <c r="H29" s="28"/>
      <c r="I29" s="68"/>
      <c r="J29" s="56"/>
      <c r="K29" s="63"/>
      <c r="L29" s="64"/>
      <c r="M29" s="64"/>
      <c r="N29" s="65"/>
      <c r="O29" s="50"/>
    </row>
    <row r="30" spans="1:15" x14ac:dyDescent="0.2">
      <c r="A30" s="26"/>
      <c r="B30" s="26"/>
      <c r="C30" s="26"/>
      <c r="D30" s="27"/>
      <c r="E30" s="39"/>
      <c r="F30" s="39"/>
      <c r="G30" s="39"/>
      <c r="H30" s="28"/>
      <c r="I30" s="68"/>
      <c r="J30" s="56"/>
      <c r="K30" s="63"/>
      <c r="L30" s="64"/>
      <c r="M30" s="64"/>
      <c r="N30" s="65"/>
      <c r="O30" s="50"/>
    </row>
    <row r="31" spans="1:15" x14ac:dyDescent="0.2">
      <c r="A31" s="26"/>
      <c r="B31" s="26"/>
      <c r="C31" s="26"/>
      <c r="D31" s="27"/>
      <c r="E31" s="39"/>
      <c r="F31" s="39"/>
      <c r="G31" s="39"/>
      <c r="H31" s="28"/>
      <c r="I31" s="68"/>
      <c r="J31" s="56"/>
      <c r="K31" s="379"/>
      <c r="L31" s="380"/>
      <c r="M31" s="380"/>
      <c r="N31" s="381"/>
      <c r="O31" s="50"/>
    </row>
    <row r="32" spans="1:15" x14ac:dyDescent="0.2">
      <c r="A32" s="26"/>
      <c r="B32" s="26"/>
      <c r="C32" s="26"/>
      <c r="D32" s="27"/>
      <c r="E32" s="39"/>
      <c r="F32" s="39"/>
      <c r="G32" s="39"/>
      <c r="H32" s="28"/>
      <c r="I32" s="68"/>
      <c r="J32" s="56"/>
      <c r="K32" s="379"/>
      <c r="L32" s="380"/>
      <c r="M32" s="380"/>
      <c r="N32" s="381"/>
      <c r="O32" s="50"/>
    </row>
    <row r="33" spans="1:15" x14ac:dyDescent="0.2">
      <c r="A33" s="26"/>
      <c r="B33" s="26"/>
      <c r="C33" s="26"/>
      <c r="D33" s="403" t="s">
        <v>76</v>
      </c>
      <c r="E33" s="404"/>
      <c r="F33" s="404"/>
      <c r="G33" s="404"/>
      <c r="H33" s="405"/>
      <c r="I33" s="68"/>
      <c r="J33" s="56"/>
      <c r="K33" s="379"/>
      <c r="L33" s="380"/>
      <c r="M33" s="380"/>
      <c r="N33" s="381"/>
      <c r="O33" s="50"/>
    </row>
    <row r="34" spans="1:15" x14ac:dyDescent="0.2">
      <c r="A34" s="26"/>
      <c r="B34" s="26"/>
      <c r="C34" s="26"/>
      <c r="D34" s="396"/>
      <c r="E34" s="397"/>
      <c r="F34" s="397"/>
      <c r="G34" s="397"/>
      <c r="H34" s="398"/>
      <c r="I34" s="68"/>
      <c r="J34" s="56"/>
      <c r="K34" s="379"/>
      <c r="L34" s="380"/>
      <c r="M34" s="380"/>
      <c r="N34" s="381"/>
      <c r="O34" s="50"/>
    </row>
    <row r="35" spans="1:15" x14ac:dyDescent="0.2">
      <c r="A35" s="26"/>
      <c r="B35" s="26"/>
      <c r="C35" s="26"/>
      <c r="D35" s="27"/>
      <c r="E35" s="39"/>
      <c r="F35" s="39"/>
      <c r="G35" s="39"/>
      <c r="H35" s="28"/>
      <c r="I35" s="68"/>
      <c r="J35" s="56"/>
      <c r="K35" s="379"/>
      <c r="L35" s="380"/>
      <c r="M35" s="380"/>
      <c r="N35" s="381"/>
      <c r="O35" s="50"/>
    </row>
    <row r="36" spans="1:15" x14ac:dyDescent="0.2">
      <c r="A36" s="26"/>
      <c r="B36" s="26"/>
      <c r="C36" s="26"/>
      <c r="D36" s="27"/>
      <c r="E36" s="39"/>
      <c r="F36" s="39"/>
      <c r="G36" s="39"/>
      <c r="H36" s="28"/>
      <c r="I36" s="68"/>
      <c r="J36" s="56"/>
      <c r="K36" s="379"/>
      <c r="L36" s="380"/>
      <c r="M36" s="380"/>
      <c r="N36" s="381"/>
      <c r="O36" s="50"/>
    </row>
    <row r="37" spans="1:15" x14ac:dyDescent="0.2">
      <c r="A37" s="26"/>
      <c r="B37" s="26"/>
      <c r="C37" s="26"/>
      <c r="D37" s="27"/>
      <c r="E37" s="39"/>
      <c r="F37" s="39"/>
      <c r="G37" s="39"/>
      <c r="H37" s="28"/>
      <c r="I37" s="68"/>
      <c r="J37" s="56"/>
      <c r="K37" s="379"/>
      <c r="L37" s="380"/>
      <c r="M37" s="380"/>
      <c r="N37" s="381"/>
      <c r="O37" s="50"/>
    </row>
    <row r="38" spans="1:15" x14ac:dyDescent="0.2">
      <c r="A38" s="26"/>
      <c r="B38" s="26"/>
      <c r="C38" s="26"/>
      <c r="D38" s="27"/>
      <c r="E38" s="39"/>
      <c r="F38" s="39"/>
      <c r="G38" s="39"/>
      <c r="H38" s="28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27"/>
      <c r="E39" s="39"/>
      <c r="F39" s="39"/>
      <c r="G39" s="39"/>
      <c r="H39" s="28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27"/>
      <c r="E40" s="39"/>
      <c r="F40" s="39"/>
      <c r="G40" s="39"/>
      <c r="H40" s="28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27"/>
      <c r="E42" s="39"/>
      <c r="F42" s="39"/>
      <c r="G42" s="39"/>
      <c r="H42" s="28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27"/>
      <c r="E43" s="39"/>
      <c r="F43" s="39"/>
      <c r="G43" s="39"/>
      <c r="H43" s="28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800000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/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2"/>
      <c r="B50" s="19" t="s">
        <v>9</v>
      </c>
      <c r="I50" s="19" t="s">
        <v>24</v>
      </c>
      <c r="K50" s="361">
        <f>SUM(K46)</f>
        <v>800000</v>
      </c>
      <c r="L50" s="361"/>
      <c r="M50" s="361"/>
      <c r="N50" s="361"/>
    </row>
    <row r="51" spans="1:14" ht="14.25" thickBot="1" x14ac:dyDescent="0.3">
      <c r="A51" s="2"/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92" t="s">
        <v>59</v>
      </c>
      <c r="B52" s="19" t="s">
        <v>29</v>
      </c>
      <c r="D52" s="18" t="s">
        <v>8</v>
      </c>
      <c r="I52" s="19" t="s">
        <v>11</v>
      </c>
      <c r="K52" s="363">
        <f>K48-K50</f>
        <v>-800000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0</v>
      </c>
      <c r="F54" s="42"/>
      <c r="G54" s="42"/>
    </row>
    <row r="55" spans="1:14" ht="13.5" thickBot="1" x14ac:dyDescent="0.25">
      <c r="D55" s="68">
        <v>410422</v>
      </c>
      <c r="E55" s="88">
        <f t="shared" si="0"/>
        <v>0</v>
      </c>
      <c r="F55" s="42"/>
      <c r="G55" s="42"/>
    </row>
    <row r="56" spans="1:14" ht="14.25" thickBot="1" x14ac:dyDescent="0.3">
      <c r="D56" s="68">
        <v>410428</v>
      </c>
      <c r="E56" s="88">
        <f t="shared" si="0"/>
        <v>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410446</v>
      </c>
      <c r="E57" s="88">
        <f t="shared" si="0"/>
        <v>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410481</v>
      </c>
      <c r="E59" s="88">
        <f t="shared" si="0"/>
        <v>800000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/>
      <c r="E60" s="88">
        <f t="shared" si="0"/>
        <v>0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77">
        <f t="shared" si="0"/>
        <v>0</v>
      </c>
      <c r="F61" s="58" t="s">
        <v>40</v>
      </c>
      <c r="G61" s="42"/>
    </row>
    <row r="62" spans="1:14" ht="15" thickBot="1" x14ac:dyDescent="0.35">
      <c r="D62" s="35" t="s">
        <v>6</v>
      </c>
      <c r="E62" s="37">
        <f>SUM(E54:E61)</f>
        <v>800000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348" t="str">
        <f>D12</f>
        <v>JUAN CARLOS MUÑOZ ABOGABIR</v>
      </c>
      <c r="C67" s="349"/>
      <c r="D67" s="9"/>
      <c r="E67" s="7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3" t="s">
        <v>61</v>
      </c>
    </row>
    <row r="70" spans="2:15" ht="13.5" thickBot="1" x14ac:dyDescent="0.25">
      <c r="B70" s="54" t="s">
        <v>38</v>
      </c>
      <c r="D70" s="93">
        <v>4185</v>
      </c>
    </row>
    <row r="71" spans="2:15" ht="13.5" thickBot="1" x14ac:dyDescent="0.25">
      <c r="B71" s="54" t="s">
        <v>39</v>
      </c>
      <c r="D71" s="94" t="s">
        <v>60</v>
      </c>
    </row>
  </sheetData>
  <mergeCells count="45">
    <mergeCell ref="K42:N42"/>
    <mergeCell ref="B67:C67"/>
    <mergeCell ref="K24:N24"/>
    <mergeCell ref="K25:N25"/>
    <mergeCell ref="K26:N26"/>
    <mergeCell ref="D33:H33"/>
    <mergeCell ref="F66:I67"/>
    <mergeCell ref="K46:N46"/>
    <mergeCell ref="B65:C65"/>
    <mergeCell ref="K38:N38"/>
    <mergeCell ref="K45:N45"/>
    <mergeCell ref="K31:N31"/>
    <mergeCell ref="K37:N37"/>
    <mergeCell ref="K36:N36"/>
    <mergeCell ref="K35:N35"/>
    <mergeCell ref="K44:N44"/>
    <mergeCell ref="K43:N43"/>
    <mergeCell ref="C5:I5"/>
    <mergeCell ref="C6:I6"/>
    <mergeCell ref="K34:N34"/>
    <mergeCell ref="K33:N33"/>
    <mergeCell ref="K32:N32"/>
    <mergeCell ref="K23:N23"/>
    <mergeCell ref="D12:N12"/>
    <mergeCell ref="L6:N6"/>
    <mergeCell ref="L7:N7"/>
    <mergeCell ref="L10:N10"/>
    <mergeCell ref="K20:N20"/>
    <mergeCell ref="D34:H34"/>
    <mergeCell ref="K18:N18"/>
    <mergeCell ref="K19:N19"/>
    <mergeCell ref="K41:N41"/>
    <mergeCell ref="K40:N40"/>
    <mergeCell ref="K39:N39"/>
    <mergeCell ref="B18:H18"/>
    <mergeCell ref="K22:N22"/>
    <mergeCell ref="K21:N21"/>
    <mergeCell ref="D19:H19"/>
    <mergeCell ref="F65:I65"/>
    <mergeCell ref="J65:O65"/>
    <mergeCell ref="D65:E65"/>
    <mergeCell ref="K48:N48"/>
    <mergeCell ref="K49:N49"/>
    <mergeCell ref="K50:N50"/>
    <mergeCell ref="K52:N52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workbookViewId="0">
      <selection activeCell="H16" sqref="H16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96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thickBot="1" x14ac:dyDescent="0.35">
      <c r="A14" s="15" t="s">
        <v>15</v>
      </c>
      <c r="C14" s="76" t="s">
        <v>97</v>
      </c>
      <c r="E14" s="34" t="s">
        <v>18</v>
      </c>
      <c r="F14" s="89">
        <v>3521</v>
      </c>
      <c r="G14" s="90" t="s">
        <v>77</v>
      </c>
      <c r="H14" s="91">
        <v>41</v>
      </c>
      <c r="I14" s="111">
        <f>800000</f>
        <v>800000</v>
      </c>
      <c r="J14" s="15" t="s">
        <v>26</v>
      </c>
      <c r="K14" s="15"/>
    </row>
    <row r="15" spans="1:17" ht="15.75" thickBot="1" x14ac:dyDescent="0.35">
      <c r="F15" s="89">
        <v>3526</v>
      </c>
      <c r="G15" s="90" t="s">
        <v>66</v>
      </c>
      <c r="H15" s="91">
        <v>81</v>
      </c>
      <c r="I15" s="111">
        <v>134914</v>
      </c>
      <c r="J15" t="s">
        <v>25</v>
      </c>
      <c r="L15" s="78"/>
      <c r="M15" s="79"/>
      <c r="N15" s="82"/>
    </row>
    <row r="16" spans="1:17" ht="14.25" thickBot="1" x14ac:dyDescent="0.3">
      <c r="I16" s="138"/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>
        <v>829410</v>
      </c>
      <c r="C20" s="84">
        <v>39948</v>
      </c>
      <c r="D20" s="24" t="s">
        <v>98</v>
      </c>
      <c r="E20" s="38"/>
      <c r="F20" s="38"/>
      <c r="G20" s="38"/>
      <c r="H20" s="25"/>
      <c r="I20" s="67">
        <v>110510</v>
      </c>
      <c r="J20" s="56"/>
      <c r="K20" s="400">
        <v>934914</v>
      </c>
      <c r="L20" s="401"/>
      <c r="M20" s="401"/>
      <c r="N20" s="402"/>
      <c r="O20" s="50"/>
    </row>
    <row r="21" spans="1:15" x14ac:dyDescent="0.2">
      <c r="A21" s="68">
        <v>2</v>
      </c>
      <c r="B21" s="68"/>
      <c r="C21" s="85"/>
      <c r="D21" s="27" t="s">
        <v>99</v>
      </c>
      <c r="E21" s="39"/>
      <c r="F21" s="39"/>
      <c r="G21" s="39"/>
      <c r="H21" s="28"/>
      <c r="I21" s="68"/>
      <c r="J21" s="56"/>
      <c r="K21" s="379"/>
      <c r="L21" s="380"/>
      <c r="M21" s="380"/>
      <c r="N21" s="381"/>
      <c r="O21" s="50"/>
    </row>
    <row r="22" spans="1:15" x14ac:dyDescent="0.2">
      <c r="A22" s="68">
        <v>3</v>
      </c>
      <c r="B22" s="95"/>
      <c r="C22" s="85"/>
      <c r="D22" s="27"/>
      <c r="E22" s="39"/>
      <c r="F22" s="39"/>
      <c r="G22" s="39"/>
      <c r="H22" s="28"/>
      <c r="I22" s="68"/>
      <c r="J22" s="56"/>
      <c r="K22" s="379"/>
      <c r="L22" s="380"/>
      <c r="M22" s="380"/>
      <c r="N22" s="381"/>
      <c r="O22" s="50"/>
    </row>
    <row r="23" spans="1:15" x14ac:dyDescent="0.2">
      <c r="A23" s="68">
        <v>4</v>
      </c>
      <c r="B23" s="68"/>
      <c r="C23" s="85"/>
      <c r="D23" s="112"/>
      <c r="E23" s="109"/>
      <c r="F23" s="109"/>
      <c r="G23" s="109"/>
      <c r="H23" s="110"/>
      <c r="I23" s="68"/>
      <c r="J23" s="56"/>
      <c r="K23" s="379"/>
      <c r="L23" s="380"/>
      <c r="M23" s="380"/>
      <c r="N23" s="381"/>
      <c r="O23" s="50"/>
    </row>
    <row r="24" spans="1:15" x14ac:dyDescent="0.2">
      <c r="A24" s="68">
        <v>5</v>
      </c>
      <c r="B24" s="68"/>
      <c r="C24" s="85"/>
      <c r="D24" s="108"/>
      <c r="E24" s="109"/>
      <c r="F24" s="109"/>
      <c r="G24" s="109"/>
      <c r="H24" s="110"/>
      <c r="I24" s="68"/>
      <c r="J24" s="56"/>
      <c r="K24" s="379"/>
      <c r="L24" s="380"/>
      <c r="M24" s="380"/>
      <c r="N24" s="381"/>
      <c r="O24" s="50"/>
    </row>
    <row r="25" spans="1:15" x14ac:dyDescent="0.2">
      <c r="A25" s="68">
        <v>6</v>
      </c>
      <c r="B25" s="68"/>
      <c r="C25" s="85"/>
      <c r="D25" s="108"/>
      <c r="E25" s="109"/>
      <c r="F25" s="109"/>
      <c r="G25" s="109"/>
      <c r="H25" s="110"/>
      <c r="I25" s="68"/>
      <c r="J25" s="56"/>
      <c r="K25" s="379"/>
      <c r="L25" s="380"/>
      <c r="M25" s="380"/>
      <c r="N25" s="381"/>
      <c r="O25" s="50"/>
    </row>
    <row r="26" spans="1:15" x14ac:dyDescent="0.2">
      <c r="A26" s="68">
        <v>7</v>
      </c>
      <c r="B26" s="68"/>
      <c r="C26" s="85"/>
      <c r="D26" s="27"/>
      <c r="E26" s="39"/>
      <c r="F26" s="39"/>
      <c r="G26" s="39"/>
      <c r="H26" s="28"/>
      <c r="I26" s="68"/>
      <c r="J26" s="56"/>
      <c r="K26" s="379"/>
      <c r="L26" s="380"/>
      <c r="M26" s="380"/>
      <c r="N26" s="381"/>
      <c r="O26" s="50"/>
    </row>
    <row r="27" spans="1:15" x14ac:dyDescent="0.2">
      <c r="A27" s="68"/>
      <c r="B27" s="68"/>
      <c r="C27" s="85"/>
      <c r="D27" s="27"/>
      <c r="E27" s="39"/>
      <c r="F27" s="39"/>
      <c r="G27" s="39"/>
      <c r="H27" s="28"/>
      <c r="I27" s="68"/>
      <c r="J27" s="56"/>
      <c r="K27" s="63"/>
      <c r="L27" s="64"/>
      <c r="M27" s="64"/>
      <c r="N27" s="65"/>
      <c r="O27" s="50"/>
    </row>
    <row r="28" spans="1:15" x14ac:dyDescent="0.2">
      <c r="A28" s="26"/>
      <c r="B28" s="26"/>
      <c r="C28" s="86"/>
      <c r="D28" s="27"/>
      <c r="E28" s="39"/>
      <c r="F28" s="39"/>
      <c r="G28" s="39"/>
      <c r="H28" s="28"/>
      <c r="I28" s="68"/>
      <c r="J28" s="56"/>
      <c r="K28" s="63"/>
      <c r="L28" s="64"/>
      <c r="M28" s="64"/>
      <c r="N28" s="65"/>
      <c r="O28" s="50"/>
    </row>
    <row r="29" spans="1:15" x14ac:dyDescent="0.2">
      <c r="A29" s="26"/>
      <c r="B29" s="26"/>
      <c r="C29" s="26"/>
      <c r="D29" s="27"/>
      <c r="E29" s="39"/>
      <c r="F29" s="39"/>
      <c r="G29" s="39"/>
      <c r="H29" s="28"/>
      <c r="I29" s="68"/>
      <c r="J29" s="56"/>
      <c r="K29" s="63"/>
      <c r="L29" s="64"/>
      <c r="M29" s="64"/>
      <c r="N29" s="65"/>
      <c r="O29" s="50"/>
    </row>
    <row r="30" spans="1:15" x14ac:dyDescent="0.2">
      <c r="A30" s="26"/>
      <c r="B30" s="26"/>
      <c r="C30" s="26"/>
      <c r="D30" s="27"/>
      <c r="E30" s="39"/>
      <c r="F30" s="39"/>
      <c r="G30" s="39"/>
      <c r="H30" s="28"/>
      <c r="I30" s="68"/>
      <c r="J30" s="56"/>
      <c r="K30" s="63"/>
      <c r="L30" s="64"/>
      <c r="M30" s="64"/>
      <c r="N30" s="65"/>
      <c r="O30" s="50"/>
    </row>
    <row r="31" spans="1:15" x14ac:dyDescent="0.2">
      <c r="A31" s="26"/>
      <c r="B31" s="26"/>
      <c r="C31" s="26"/>
      <c r="D31" s="27"/>
      <c r="E31" s="39"/>
      <c r="F31" s="39"/>
      <c r="G31" s="39"/>
      <c r="H31" s="28"/>
      <c r="I31" s="68"/>
      <c r="J31" s="56"/>
      <c r="K31" s="379"/>
      <c r="L31" s="380"/>
      <c r="M31" s="380"/>
      <c r="N31" s="381"/>
      <c r="O31" s="50"/>
    </row>
    <row r="32" spans="1:15" x14ac:dyDescent="0.2">
      <c r="A32" s="26"/>
      <c r="B32" s="26"/>
      <c r="C32" s="26"/>
      <c r="D32" s="27"/>
      <c r="E32" s="39"/>
      <c r="F32" s="39"/>
      <c r="G32" s="39"/>
      <c r="H32" s="28"/>
      <c r="I32" s="68"/>
      <c r="J32" s="56"/>
      <c r="K32" s="379"/>
      <c r="L32" s="380"/>
      <c r="M32" s="380"/>
      <c r="N32" s="381"/>
      <c r="O32" s="50"/>
    </row>
    <row r="33" spans="1:15" x14ac:dyDescent="0.2">
      <c r="A33" s="26"/>
      <c r="B33" s="26"/>
      <c r="C33" s="26"/>
      <c r="D33" s="403" t="s">
        <v>100</v>
      </c>
      <c r="E33" s="404"/>
      <c r="F33" s="404"/>
      <c r="G33" s="404"/>
      <c r="H33" s="405"/>
      <c r="I33" s="68"/>
      <c r="J33" s="56"/>
      <c r="K33" s="379"/>
      <c r="L33" s="380"/>
      <c r="M33" s="380"/>
      <c r="N33" s="381"/>
      <c r="O33" s="50"/>
    </row>
    <row r="34" spans="1:15" x14ac:dyDescent="0.2">
      <c r="A34" s="26"/>
      <c r="B34" s="26"/>
      <c r="C34" s="26"/>
      <c r="D34" s="403" t="s">
        <v>101</v>
      </c>
      <c r="E34" s="404"/>
      <c r="F34" s="404"/>
      <c r="G34" s="404"/>
      <c r="H34" s="405"/>
      <c r="I34" s="68"/>
      <c r="J34" s="56"/>
      <c r="K34" s="379"/>
      <c r="L34" s="380"/>
      <c r="M34" s="380"/>
      <c r="N34" s="381"/>
      <c r="O34" s="50"/>
    </row>
    <row r="35" spans="1:15" x14ac:dyDescent="0.2">
      <c r="A35" s="26"/>
      <c r="B35" s="26"/>
      <c r="C35" s="26"/>
      <c r="D35" s="27"/>
      <c r="E35" s="39"/>
      <c r="F35" s="39"/>
      <c r="G35" s="39"/>
      <c r="H35" s="28"/>
      <c r="I35" s="68"/>
      <c r="J35" s="56"/>
      <c r="K35" s="379"/>
      <c r="L35" s="380"/>
      <c r="M35" s="380"/>
      <c r="N35" s="381"/>
      <c r="O35" s="50"/>
    </row>
    <row r="36" spans="1:15" x14ac:dyDescent="0.2">
      <c r="A36" s="26"/>
      <c r="B36" s="26"/>
      <c r="C36" s="26"/>
      <c r="D36" s="27"/>
      <c r="E36" s="39"/>
      <c r="F36" s="39"/>
      <c r="G36" s="39"/>
      <c r="H36" s="28"/>
      <c r="I36" s="68"/>
      <c r="J36" s="56"/>
      <c r="K36" s="379"/>
      <c r="L36" s="380"/>
      <c r="M36" s="380"/>
      <c r="N36" s="381"/>
      <c r="O36" s="50"/>
    </row>
    <row r="37" spans="1:15" x14ac:dyDescent="0.2">
      <c r="A37" s="26"/>
      <c r="B37" s="26"/>
      <c r="C37" s="26"/>
      <c r="D37" s="27"/>
      <c r="E37" s="39"/>
      <c r="F37" s="39"/>
      <c r="G37" s="39"/>
      <c r="H37" s="28"/>
      <c r="I37" s="68"/>
      <c r="J37" s="56"/>
      <c r="K37" s="379"/>
      <c r="L37" s="380"/>
      <c r="M37" s="380"/>
      <c r="N37" s="381"/>
      <c r="O37" s="50"/>
    </row>
    <row r="38" spans="1:15" x14ac:dyDescent="0.2">
      <c r="A38" s="26"/>
      <c r="B38" s="26"/>
      <c r="C38" s="26"/>
      <c r="D38" s="27"/>
      <c r="E38" s="39"/>
      <c r="F38" s="39"/>
      <c r="G38" s="39"/>
      <c r="H38" s="28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27"/>
      <c r="E39" s="39"/>
      <c r="F39" s="39"/>
      <c r="G39" s="39"/>
      <c r="H39" s="28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27"/>
      <c r="E40" s="39"/>
      <c r="F40" s="39"/>
      <c r="G40" s="39"/>
      <c r="H40" s="28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27"/>
      <c r="E42" s="39"/>
      <c r="F42" s="39"/>
      <c r="G42" s="39"/>
      <c r="H42" s="28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27"/>
      <c r="E43" s="39"/>
      <c r="F43" s="39"/>
      <c r="G43" s="39"/>
      <c r="H43" s="28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934914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/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2"/>
      <c r="B50" s="19" t="s">
        <v>9</v>
      </c>
      <c r="I50" s="19" t="s">
        <v>24</v>
      </c>
      <c r="K50" s="361">
        <f>SUM(K46)</f>
        <v>934914</v>
      </c>
      <c r="L50" s="361"/>
      <c r="M50" s="361"/>
      <c r="N50" s="361"/>
    </row>
    <row r="51" spans="1:14" ht="14.25" thickBot="1" x14ac:dyDescent="0.3">
      <c r="A51" s="2"/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92" t="s">
        <v>59</v>
      </c>
      <c r="B52" s="19" t="s">
        <v>29</v>
      </c>
      <c r="D52" s="18" t="s">
        <v>8</v>
      </c>
      <c r="I52" s="19" t="s">
        <v>11</v>
      </c>
      <c r="K52" s="363">
        <f>K48-K50</f>
        <v>-934914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0</v>
      </c>
      <c r="F54" s="42"/>
      <c r="G54" s="42"/>
    </row>
    <row r="55" spans="1:14" ht="13.5" thickBot="1" x14ac:dyDescent="0.25">
      <c r="D55" s="68">
        <v>410422</v>
      </c>
      <c r="E55" s="88">
        <f t="shared" si="0"/>
        <v>0</v>
      </c>
      <c r="F55" s="42"/>
      <c r="G55" s="42"/>
    </row>
    <row r="56" spans="1:14" ht="14.25" thickBot="1" x14ac:dyDescent="0.3">
      <c r="D56" s="68">
        <v>410428</v>
      </c>
      <c r="E56" s="88">
        <f t="shared" si="0"/>
        <v>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410446</v>
      </c>
      <c r="E57" s="88">
        <f t="shared" si="0"/>
        <v>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410481</v>
      </c>
      <c r="E59" s="88">
        <f t="shared" si="0"/>
        <v>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/>
      <c r="E60" s="88">
        <f t="shared" si="0"/>
        <v>0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77">
        <f t="shared" si="0"/>
        <v>934914</v>
      </c>
      <c r="F61" s="58" t="s">
        <v>40</v>
      </c>
      <c r="G61" s="42"/>
    </row>
    <row r="62" spans="1:14" ht="15" thickBot="1" x14ac:dyDescent="0.35">
      <c r="D62" s="35" t="s">
        <v>6</v>
      </c>
      <c r="E62" s="37">
        <f>SUM(E54:E61)</f>
        <v>934914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348" t="str">
        <f>D12</f>
        <v>JORGE RAMOS GREZ</v>
      </c>
      <c r="C67" s="349"/>
      <c r="D67" s="9"/>
      <c r="E67" s="7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3" t="s">
        <v>61</v>
      </c>
    </row>
    <row r="70" spans="2:15" ht="13.5" thickBot="1" x14ac:dyDescent="0.25">
      <c r="B70" s="54" t="s">
        <v>38</v>
      </c>
      <c r="D70" s="93">
        <v>4185</v>
      </c>
    </row>
    <row r="71" spans="2:15" ht="13.5" thickBot="1" x14ac:dyDescent="0.25">
      <c r="B71" s="54" t="s">
        <v>39</v>
      </c>
      <c r="D71" s="94" t="s">
        <v>60</v>
      </c>
    </row>
  </sheetData>
  <mergeCells count="45">
    <mergeCell ref="K48:N48"/>
    <mergeCell ref="K49:N49"/>
    <mergeCell ref="K50:N50"/>
    <mergeCell ref="K52:N52"/>
    <mergeCell ref="F65:I65"/>
    <mergeCell ref="C5:I5"/>
    <mergeCell ref="C6:I6"/>
    <mergeCell ref="K34:N34"/>
    <mergeCell ref="K33:N33"/>
    <mergeCell ref="K32:N32"/>
    <mergeCell ref="D34:H34"/>
    <mergeCell ref="D12:N12"/>
    <mergeCell ref="L6:N6"/>
    <mergeCell ref="L7:N7"/>
    <mergeCell ref="L10:N10"/>
    <mergeCell ref="B18:H18"/>
    <mergeCell ref="K18:N18"/>
    <mergeCell ref="K19:N19"/>
    <mergeCell ref="K23:N23"/>
    <mergeCell ref="K21:N21"/>
    <mergeCell ref="K22:N22"/>
    <mergeCell ref="D19:H19"/>
    <mergeCell ref="B67:C67"/>
    <mergeCell ref="K24:N24"/>
    <mergeCell ref="K25:N25"/>
    <mergeCell ref="K26:N26"/>
    <mergeCell ref="D33:H33"/>
    <mergeCell ref="K20:N20"/>
    <mergeCell ref="F66:I67"/>
    <mergeCell ref="K46:N46"/>
    <mergeCell ref="B65:C65"/>
    <mergeCell ref="K41:N41"/>
    <mergeCell ref="K40:N40"/>
    <mergeCell ref="K39:N39"/>
    <mergeCell ref="K36:N36"/>
    <mergeCell ref="J65:O65"/>
    <mergeCell ref="D65:E65"/>
    <mergeCell ref="K38:N38"/>
    <mergeCell ref="K45:N45"/>
    <mergeCell ref="K31:N31"/>
    <mergeCell ref="K37:N37"/>
    <mergeCell ref="K35:N35"/>
    <mergeCell ref="K44:N44"/>
    <mergeCell ref="K43:N43"/>
    <mergeCell ref="K42:N42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workbookViewId="0">
      <selection activeCell="L66" sqref="L66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81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thickBot="1" x14ac:dyDescent="0.35">
      <c r="A14" s="15" t="s">
        <v>15</v>
      </c>
      <c r="C14" s="76" t="s">
        <v>80</v>
      </c>
      <c r="E14" s="34" t="s">
        <v>18</v>
      </c>
      <c r="F14" s="89">
        <v>3521</v>
      </c>
      <c r="G14" s="90" t="s">
        <v>82</v>
      </c>
      <c r="H14" s="91">
        <v>41</v>
      </c>
      <c r="I14" s="111"/>
      <c r="J14" s="15" t="s">
        <v>26</v>
      </c>
      <c r="K14" s="15"/>
    </row>
    <row r="15" spans="1:17" ht="15.75" thickBot="1" x14ac:dyDescent="0.35">
      <c r="F15" s="113"/>
      <c r="G15" s="114"/>
      <c r="H15" s="115"/>
      <c r="I15" s="116"/>
      <c r="J15" t="s">
        <v>25</v>
      </c>
      <c r="L15" s="78"/>
      <c r="M15" s="79"/>
      <c r="N15" s="82"/>
    </row>
    <row r="16" spans="1:17" ht="14.25" thickBot="1" x14ac:dyDescent="0.3"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>
        <v>2053895</v>
      </c>
      <c r="C20" s="84">
        <v>39884</v>
      </c>
      <c r="D20" s="24" t="s">
        <v>83</v>
      </c>
      <c r="E20" s="38"/>
      <c r="F20" s="38"/>
      <c r="G20" s="38"/>
      <c r="H20" s="25"/>
      <c r="I20" s="67">
        <v>410428</v>
      </c>
      <c r="J20" s="56"/>
      <c r="K20" s="400">
        <v>1260</v>
      </c>
      <c r="L20" s="401"/>
      <c r="M20" s="401"/>
      <c r="N20" s="402"/>
      <c r="O20" s="50"/>
    </row>
    <row r="21" spans="1:15" x14ac:dyDescent="0.2">
      <c r="A21" s="68">
        <v>2</v>
      </c>
      <c r="B21" s="68">
        <v>46523</v>
      </c>
      <c r="C21" s="85">
        <v>39884</v>
      </c>
      <c r="D21" s="27" t="s">
        <v>84</v>
      </c>
      <c r="E21" s="39"/>
      <c r="F21" s="39"/>
      <c r="G21" s="39"/>
      <c r="H21" s="28"/>
      <c r="I21" s="68">
        <v>410428</v>
      </c>
      <c r="J21" s="56"/>
      <c r="K21" s="379">
        <v>1500</v>
      </c>
      <c r="L21" s="380"/>
      <c r="M21" s="380"/>
      <c r="N21" s="381"/>
      <c r="O21" s="50"/>
    </row>
    <row r="22" spans="1:15" x14ac:dyDescent="0.2">
      <c r="A22" s="68">
        <v>3</v>
      </c>
      <c r="B22" s="95">
        <v>264612</v>
      </c>
      <c r="C22" s="85">
        <v>39884</v>
      </c>
      <c r="D22" s="27" t="s">
        <v>85</v>
      </c>
      <c r="E22" s="39"/>
      <c r="F22" s="39"/>
      <c r="G22" s="39"/>
      <c r="H22" s="28"/>
      <c r="I22" s="68">
        <v>410428</v>
      </c>
      <c r="J22" s="56"/>
      <c r="K22" s="379">
        <v>3150</v>
      </c>
      <c r="L22" s="380"/>
      <c r="M22" s="380"/>
      <c r="N22" s="381"/>
      <c r="O22" s="50"/>
    </row>
    <row r="23" spans="1:15" x14ac:dyDescent="0.2">
      <c r="A23" s="68">
        <v>4</v>
      </c>
      <c r="B23" s="68">
        <v>26231</v>
      </c>
      <c r="C23" s="85">
        <v>39888</v>
      </c>
      <c r="D23" s="112" t="s">
        <v>86</v>
      </c>
      <c r="E23" s="109"/>
      <c r="F23" s="109"/>
      <c r="G23" s="109"/>
      <c r="H23" s="110"/>
      <c r="I23" s="68">
        <v>410428</v>
      </c>
      <c r="J23" s="56"/>
      <c r="K23" s="379">
        <v>6840</v>
      </c>
      <c r="L23" s="380"/>
      <c r="M23" s="380"/>
      <c r="N23" s="381"/>
      <c r="O23" s="50"/>
    </row>
    <row r="24" spans="1:15" x14ac:dyDescent="0.2">
      <c r="A24" s="68">
        <v>5</v>
      </c>
      <c r="B24" s="68">
        <v>126073</v>
      </c>
      <c r="C24" s="85">
        <v>39902</v>
      </c>
      <c r="D24" s="108" t="s">
        <v>87</v>
      </c>
      <c r="E24" s="109"/>
      <c r="F24" s="109"/>
      <c r="G24" s="109"/>
      <c r="H24" s="110"/>
      <c r="I24" s="68">
        <v>410428</v>
      </c>
      <c r="J24" s="56"/>
      <c r="K24" s="379">
        <v>6850</v>
      </c>
      <c r="L24" s="380"/>
      <c r="M24" s="380"/>
      <c r="N24" s="381"/>
      <c r="O24" s="50"/>
    </row>
    <row r="25" spans="1:15" x14ac:dyDescent="0.2">
      <c r="A25" s="68">
        <v>6</v>
      </c>
      <c r="B25" s="68"/>
      <c r="C25" s="85"/>
      <c r="D25" s="108"/>
      <c r="E25" s="109"/>
      <c r="F25" s="109"/>
      <c r="G25" s="109"/>
      <c r="H25" s="110"/>
      <c r="I25" s="68"/>
      <c r="J25" s="56"/>
      <c r="K25" s="379"/>
      <c r="L25" s="380"/>
      <c r="M25" s="380"/>
      <c r="N25" s="381"/>
      <c r="O25" s="50"/>
    </row>
    <row r="26" spans="1:15" x14ac:dyDescent="0.2">
      <c r="A26" s="68">
        <v>7</v>
      </c>
      <c r="B26" s="68"/>
      <c r="C26" s="85"/>
      <c r="D26" s="27"/>
      <c r="E26" s="39"/>
      <c r="F26" s="39"/>
      <c r="G26" s="39"/>
      <c r="H26" s="28"/>
      <c r="I26" s="68"/>
      <c r="J26" s="56"/>
      <c r="K26" s="379"/>
      <c r="L26" s="380"/>
      <c r="M26" s="380"/>
      <c r="N26" s="381"/>
      <c r="O26" s="50"/>
    </row>
    <row r="27" spans="1:15" x14ac:dyDescent="0.2">
      <c r="A27" s="68"/>
      <c r="B27" s="68"/>
      <c r="C27" s="85"/>
      <c r="D27" s="27"/>
      <c r="E27" s="39"/>
      <c r="F27" s="39"/>
      <c r="G27" s="39"/>
      <c r="H27" s="28"/>
      <c r="I27" s="68"/>
      <c r="J27" s="56"/>
      <c r="K27" s="63"/>
      <c r="L27" s="64"/>
      <c r="M27" s="64"/>
      <c r="N27" s="65"/>
      <c r="O27" s="50"/>
    </row>
    <row r="28" spans="1:15" x14ac:dyDescent="0.2">
      <c r="A28" s="26"/>
      <c r="B28" s="26"/>
      <c r="C28" s="86"/>
      <c r="D28" s="27"/>
      <c r="E28" s="39"/>
      <c r="F28" s="39"/>
      <c r="G28" s="39"/>
      <c r="H28" s="28"/>
      <c r="I28" s="68"/>
      <c r="J28" s="56"/>
      <c r="K28" s="63"/>
      <c r="L28" s="64"/>
      <c r="M28" s="64"/>
      <c r="N28" s="65"/>
      <c r="O28" s="50"/>
    </row>
    <row r="29" spans="1:15" x14ac:dyDescent="0.2">
      <c r="A29" s="26"/>
      <c r="B29" s="26"/>
      <c r="C29" s="26"/>
      <c r="D29" s="27"/>
      <c r="E29" s="39"/>
      <c r="F29" s="39"/>
      <c r="G29" s="39"/>
      <c r="H29" s="28"/>
      <c r="I29" s="68"/>
      <c r="J29" s="56"/>
      <c r="K29" s="63"/>
      <c r="L29" s="64"/>
      <c r="M29" s="64"/>
      <c r="N29" s="65"/>
      <c r="O29" s="50"/>
    </row>
    <row r="30" spans="1:15" x14ac:dyDescent="0.2">
      <c r="A30" s="26"/>
      <c r="B30" s="26"/>
      <c r="C30" s="26"/>
      <c r="D30" s="27"/>
      <c r="E30" s="39"/>
      <c r="F30" s="39"/>
      <c r="G30" s="39"/>
      <c r="H30" s="28"/>
      <c r="I30" s="68"/>
      <c r="J30" s="56"/>
      <c r="K30" s="63"/>
      <c r="L30" s="64"/>
      <c r="M30" s="64"/>
      <c r="N30" s="65"/>
      <c r="O30" s="50"/>
    </row>
    <row r="31" spans="1:15" x14ac:dyDescent="0.2">
      <c r="A31" s="26"/>
      <c r="B31" s="26"/>
      <c r="C31" s="26"/>
      <c r="D31" s="27"/>
      <c r="E31" s="39"/>
      <c r="F31" s="39"/>
      <c r="G31" s="39"/>
      <c r="H31" s="28"/>
      <c r="I31" s="68"/>
      <c r="J31" s="56"/>
      <c r="K31" s="379"/>
      <c r="L31" s="380"/>
      <c r="M31" s="380"/>
      <c r="N31" s="381"/>
      <c r="O31" s="50"/>
    </row>
    <row r="32" spans="1:15" x14ac:dyDescent="0.2">
      <c r="A32" s="26"/>
      <c r="B32" s="26"/>
      <c r="C32" s="26"/>
      <c r="D32" s="27"/>
      <c r="E32" s="39"/>
      <c r="F32" s="39"/>
      <c r="G32" s="39"/>
      <c r="H32" s="28"/>
      <c r="I32" s="68"/>
      <c r="J32" s="56"/>
      <c r="K32" s="379"/>
      <c r="L32" s="380"/>
      <c r="M32" s="380"/>
      <c r="N32" s="381"/>
      <c r="O32" s="50"/>
    </row>
    <row r="33" spans="1:15" x14ac:dyDescent="0.2">
      <c r="A33" s="26"/>
      <c r="B33" s="26"/>
      <c r="C33" s="26"/>
      <c r="D33" s="403" t="s">
        <v>89</v>
      </c>
      <c r="E33" s="404"/>
      <c r="F33" s="404"/>
      <c r="G33" s="404"/>
      <c r="H33" s="405"/>
      <c r="I33" s="68"/>
      <c r="J33" s="56"/>
      <c r="K33" s="379"/>
      <c r="L33" s="380"/>
      <c r="M33" s="380"/>
      <c r="N33" s="381"/>
      <c r="O33" s="50"/>
    </row>
    <row r="34" spans="1:15" x14ac:dyDescent="0.2">
      <c r="A34" s="26"/>
      <c r="B34" s="26"/>
      <c r="C34" s="26"/>
      <c r="D34" s="403" t="s">
        <v>88</v>
      </c>
      <c r="E34" s="404"/>
      <c r="F34" s="404"/>
      <c r="G34" s="404"/>
      <c r="H34" s="405"/>
      <c r="I34" s="68"/>
      <c r="J34" s="56"/>
      <c r="K34" s="379"/>
      <c r="L34" s="380"/>
      <c r="M34" s="380"/>
      <c r="N34" s="381"/>
      <c r="O34" s="50"/>
    </row>
    <row r="35" spans="1:15" x14ac:dyDescent="0.2">
      <c r="A35" s="26"/>
      <c r="B35" s="26"/>
      <c r="C35" s="26"/>
      <c r="D35" s="27"/>
      <c r="E35" s="39"/>
      <c r="F35" s="39"/>
      <c r="G35" s="39"/>
      <c r="H35" s="28"/>
      <c r="I35" s="68"/>
      <c r="J35" s="56"/>
      <c r="K35" s="379"/>
      <c r="L35" s="380"/>
      <c r="M35" s="380"/>
      <c r="N35" s="381"/>
      <c r="O35" s="50"/>
    </row>
    <row r="36" spans="1:15" x14ac:dyDescent="0.2">
      <c r="A36" s="26"/>
      <c r="B36" s="26"/>
      <c r="C36" s="26"/>
      <c r="D36" s="27"/>
      <c r="E36" s="39"/>
      <c r="F36" s="39"/>
      <c r="G36" s="39"/>
      <c r="H36" s="28"/>
      <c r="I36" s="68"/>
      <c r="J36" s="56"/>
      <c r="K36" s="379"/>
      <c r="L36" s="380"/>
      <c r="M36" s="380"/>
      <c r="N36" s="381"/>
      <c r="O36" s="50"/>
    </row>
    <row r="37" spans="1:15" x14ac:dyDescent="0.2">
      <c r="A37" s="26"/>
      <c r="B37" s="26"/>
      <c r="C37" s="26"/>
      <c r="D37" s="27"/>
      <c r="E37" s="39"/>
      <c r="F37" s="39"/>
      <c r="G37" s="39"/>
      <c r="H37" s="28"/>
      <c r="I37" s="68"/>
      <c r="J37" s="56"/>
      <c r="K37" s="379"/>
      <c r="L37" s="380"/>
      <c r="M37" s="380"/>
      <c r="N37" s="381"/>
      <c r="O37" s="50"/>
    </row>
    <row r="38" spans="1:15" x14ac:dyDescent="0.2">
      <c r="A38" s="26"/>
      <c r="B38" s="26"/>
      <c r="C38" s="26"/>
      <c r="D38" s="27"/>
      <c r="E38" s="39"/>
      <c r="F38" s="39"/>
      <c r="G38" s="39"/>
      <c r="H38" s="28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27"/>
      <c r="E39" s="39"/>
      <c r="F39" s="39"/>
      <c r="G39" s="39"/>
      <c r="H39" s="28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27"/>
      <c r="E40" s="39"/>
      <c r="F40" s="39"/>
      <c r="G40" s="39"/>
      <c r="H40" s="28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27"/>
      <c r="E42" s="39"/>
      <c r="F42" s="39"/>
      <c r="G42" s="39"/>
      <c r="H42" s="28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27"/>
      <c r="E43" s="39"/>
      <c r="F43" s="39"/>
      <c r="G43" s="39"/>
      <c r="H43" s="28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19600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/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2"/>
      <c r="B50" s="19" t="s">
        <v>9</v>
      </c>
      <c r="I50" s="19" t="s">
        <v>24</v>
      </c>
      <c r="K50" s="361">
        <f>SUM(K46)</f>
        <v>19600</v>
      </c>
      <c r="L50" s="361"/>
      <c r="M50" s="361"/>
      <c r="N50" s="361"/>
    </row>
    <row r="51" spans="1:14" ht="14.25" thickBot="1" x14ac:dyDescent="0.3">
      <c r="A51" s="2"/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92" t="s">
        <v>59</v>
      </c>
      <c r="B52" s="19" t="s">
        <v>29</v>
      </c>
      <c r="D52" s="18" t="s">
        <v>8</v>
      </c>
      <c r="I52" s="19" t="s">
        <v>11</v>
      </c>
      <c r="K52" s="363">
        <f>K48-K50</f>
        <v>-19600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0</v>
      </c>
      <c r="F54" s="42"/>
      <c r="G54" s="42"/>
    </row>
    <row r="55" spans="1:14" ht="13.5" thickBot="1" x14ac:dyDescent="0.25">
      <c r="D55" s="68">
        <v>410422</v>
      </c>
      <c r="E55" s="88">
        <f t="shared" si="0"/>
        <v>0</v>
      </c>
      <c r="F55" s="42"/>
      <c r="G55" s="42"/>
    </row>
    <row r="56" spans="1:14" ht="14.25" thickBot="1" x14ac:dyDescent="0.3">
      <c r="D56" s="68">
        <v>410428</v>
      </c>
      <c r="E56" s="88">
        <f t="shared" si="0"/>
        <v>19600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410446</v>
      </c>
      <c r="E57" s="88">
        <f t="shared" si="0"/>
        <v>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410481</v>
      </c>
      <c r="E59" s="88">
        <f t="shared" si="0"/>
        <v>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/>
      <c r="E60" s="88">
        <f t="shared" si="0"/>
        <v>0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77">
        <f t="shared" si="0"/>
        <v>0</v>
      </c>
      <c r="F61" s="58" t="s">
        <v>40</v>
      </c>
      <c r="G61" s="42"/>
    </row>
    <row r="62" spans="1:14" ht="15" thickBot="1" x14ac:dyDescent="0.35">
      <c r="D62" s="35" t="s">
        <v>6</v>
      </c>
      <c r="E62" s="37">
        <f>SUM(E54:E61)</f>
        <v>19600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348" t="str">
        <f>D12</f>
        <v xml:space="preserve">Alfonso F. Otero Marin </v>
      </c>
      <c r="C67" s="349"/>
      <c r="D67" s="358" t="s">
        <v>90</v>
      </c>
      <c r="E67" s="360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3" t="s">
        <v>61</v>
      </c>
    </row>
    <row r="70" spans="2:15" ht="13.5" thickBot="1" x14ac:dyDescent="0.25">
      <c r="B70" s="54" t="s">
        <v>38</v>
      </c>
      <c r="D70" s="93">
        <v>4185</v>
      </c>
    </row>
    <row r="71" spans="2:15" ht="13.5" thickBot="1" x14ac:dyDescent="0.25">
      <c r="B71" s="54" t="s">
        <v>39</v>
      </c>
      <c r="D71" s="94" t="s">
        <v>60</v>
      </c>
    </row>
  </sheetData>
  <mergeCells count="46">
    <mergeCell ref="B67:C67"/>
    <mergeCell ref="K24:N24"/>
    <mergeCell ref="K25:N25"/>
    <mergeCell ref="K26:N26"/>
    <mergeCell ref="D33:H33"/>
    <mergeCell ref="F66:I67"/>
    <mergeCell ref="K46:N46"/>
    <mergeCell ref="B65:C65"/>
    <mergeCell ref="K38:N38"/>
    <mergeCell ref="K45:N45"/>
    <mergeCell ref="K44:N44"/>
    <mergeCell ref="K43:N43"/>
    <mergeCell ref="K42:N42"/>
    <mergeCell ref="K41:N41"/>
    <mergeCell ref="K40:N40"/>
    <mergeCell ref="K39:N39"/>
    <mergeCell ref="C5:I5"/>
    <mergeCell ref="C6:I6"/>
    <mergeCell ref="K34:N34"/>
    <mergeCell ref="K33:N33"/>
    <mergeCell ref="K32:N32"/>
    <mergeCell ref="K31:N31"/>
    <mergeCell ref="L6:N6"/>
    <mergeCell ref="L7:N7"/>
    <mergeCell ref="L10:N10"/>
    <mergeCell ref="D19:H19"/>
    <mergeCell ref="K18:N18"/>
    <mergeCell ref="K19:N19"/>
    <mergeCell ref="K20:N20"/>
    <mergeCell ref="K23:N23"/>
    <mergeCell ref="K37:N37"/>
    <mergeCell ref="D67:E67"/>
    <mergeCell ref="D34:H34"/>
    <mergeCell ref="B18:H18"/>
    <mergeCell ref="D12:N12"/>
    <mergeCell ref="F65:I65"/>
    <mergeCell ref="J65:O65"/>
    <mergeCell ref="D65:E65"/>
    <mergeCell ref="K48:N48"/>
    <mergeCell ref="K49:N49"/>
    <mergeCell ref="K50:N50"/>
    <mergeCell ref="K52:N52"/>
    <mergeCell ref="K36:N36"/>
    <mergeCell ref="K35:N35"/>
    <mergeCell ref="K21:N21"/>
    <mergeCell ref="K22:N22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topLeftCell="A4" workbookViewId="0">
      <selection activeCell="D22" sqref="D22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92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thickBot="1" x14ac:dyDescent="0.35">
      <c r="A14" s="15" t="s">
        <v>15</v>
      </c>
      <c r="C14" s="76" t="s">
        <v>93</v>
      </c>
      <c r="E14" s="34" t="s">
        <v>18</v>
      </c>
      <c r="F14" s="89">
        <v>3521</v>
      </c>
      <c r="G14" s="90" t="s">
        <v>77</v>
      </c>
      <c r="H14" s="91">
        <v>41</v>
      </c>
      <c r="J14" s="15" t="s">
        <v>26</v>
      </c>
      <c r="K14" s="15"/>
    </row>
    <row r="15" spans="1:17" ht="14.25" thickBot="1" x14ac:dyDescent="0.3">
      <c r="J15" t="s">
        <v>25</v>
      </c>
      <c r="L15" s="78"/>
      <c r="M15" s="79"/>
      <c r="N15" s="82"/>
    </row>
    <row r="16" spans="1:17" ht="14.25" thickBot="1" x14ac:dyDescent="0.3"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>
        <v>1</v>
      </c>
      <c r="C20" s="84">
        <v>39938</v>
      </c>
      <c r="D20" s="24" t="s">
        <v>94</v>
      </c>
      <c r="E20" s="38"/>
      <c r="F20" s="38"/>
      <c r="G20" s="38"/>
      <c r="H20" s="25"/>
      <c r="I20" s="67">
        <v>410481</v>
      </c>
      <c r="J20" s="56"/>
      <c r="K20" s="400">
        <v>600000</v>
      </c>
      <c r="L20" s="401"/>
      <c r="M20" s="401"/>
      <c r="N20" s="402"/>
      <c r="O20" s="50"/>
    </row>
    <row r="21" spans="1:15" x14ac:dyDescent="0.2">
      <c r="A21" s="68">
        <v>2</v>
      </c>
      <c r="B21" s="68"/>
      <c r="C21" s="85"/>
      <c r="D21" s="27" t="s">
        <v>95</v>
      </c>
      <c r="E21" s="39"/>
      <c r="F21" s="39"/>
      <c r="G21" s="39"/>
      <c r="H21" s="28"/>
      <c r="I21" s="68"/>
      <c r="J21" s="56"/>
      <c r="K21" s="379"/>
      <c r="L21" s="380"/>
      <c r="M21" s="380"/>
      <c r="N21" s="381"/>
      <c r="O21" s="50"/>
    </row>
    <row r="22" spans="1:15" x14ac:dyDescent="0.2">
      <c r="A22" s="68">
        <v>3</v>
      </c>
      <c r="B22" s="95"/>
      <c r="C22" s="85"/>
      <c r="D22" s="27"/>
      <c r="E22" s="39"/>
      <c r="F22" s="39"/>
      <c r="G22" s="39"/>
      <c r="H22" s="28"/>
      <c r="I22" s="68"/>
      <c r="J22" s="56"/>
      <c r="K22" s="379"/>
      <c r="L22" s="380"/>
      <c r="M22" s="380"/>
      <c r="N22" s="381"/>
      <c r="O22" s="50"/>
    </row>
    <row r="23" spans="1:15" x14ac:dyDescent="0.2">
      <c r="A23" s="68">
        <v>4</v>
      </c>
      <c r="B23" s="68"/>
      <c r="C23" s="85"/>
      <c r="D23" s="108"/>
      <c r="E23" s="109"/>
      <c r="F23" s="109"/>
      <c r="G23" s="109"/>
      <c r="H23" s="110"/>
      <c r="I23" s="68"/>
      <c r="J23" s="56"/>
      <c r="K23" s="379"/>
      <c r="L23" s="380"/>
      <c r="M23" s="380"/>
      <c r="N23" s="381"/>
      <c r="O23" s="50"/>
    </row>
    <row r="24" spans="1:15" x14ac:dyDescent="0.2">
      <c r="A24" s="68">
        <v>5</v>
      </c>
      <c r="B24" s="68"/>
      <c r="C24" s="85"/>
      <c r="D24" s="108"/>
      <c r="E24" s="109"/>
      <c r="F24" s="109"/>
      <c r="G24" s="109"/>
      <c r="H24" s="110"/>
      <c r="I24" s="68"/>
      <c r="J24" s="56"/>
      <c r="K24" s="379"/>
      <c r="L24" s="380"/>
      <c r="M24" s="380"/>
      <c r="N24" s="381"/>
      <c r="O24" s="50"/>
    </row>
    <row r="25" spans="1:15" x14ac:dyDescent="0.2">
      <c r="A25" s="68">
        <v>6</v>
      </c>
      <c r="B25" s="68"/>
      <c r="C25" s="85"/>
      <c r="D25" s="108"/>
      <c r="E25" s="109"/>
      <c r="F25" s="109"/>
      <c r="G25" s="109"/>
      <c r="H25" s="110"/>
      <c r="I25" s="68"/>
      <c r="J25" s="56"/>
      <c r="K25" s="379"/>
      <c r="L25" s="380"/>
      <c r="M25" s="380"/>
      <c r="N25" s="381"/>
      <c r="O25" s="50"/>
    </row>
    <row r="26" spans="1:15" x14ac:dyDescent="0.2">
      <c r="A26" s="68">
        <v>7</v>
      </c>
      <c r="B26" s="68"/>
      <c r="C26" s="85"/>
      <c r="D26" s="27"/>
      <c r="E26" s="39"/>
      <c r="F26" s="39"/>
      <c r="G26" s="39"/>
      <c r="H26" s="28"/>
      <c r="I26" s="68"/>
      <c r="J26" s="56"/>
      <c r="K26" s="379"/>
      <c r="L26" s="380"/>
      <c r="M26" s="380"/>
      <c r="N26" s="381"/>
      <c r="O26" s="50"/>
    </row>
    <row r="27" spans="1:15" x14ac:dyDescent="0.2">
      <c r="A27" s="68"/>
      <c r="B27" s="68"/>
      <c r="C27" s="85"/>
      <c r="D27" s="27"/>
      <c r="E27" s="39"/>
      <c r="F27" s="39"/>
      <c r="G27" s="39"/>
      <c r="H27" s="28"/>
      <c r="I27" s="68"/>
      <c r="J27" s="56"/>
      <c r="K27" s="63"/>
      <c r="L27" s="64"/>
      <c r="M27" s="64"/>
      <c r="N27" s="65"/>
      <c r="O27" s="50"/>
    </row>
    <row r="28" spans="1:15" x14ac:dyDescent="0.2">
      <c r="A28" s="26"/>
      <c r="B28" s="26"/>
      <c r="C28" s="86"/>
      <c r="D28" s="27"/>
      <c r="E28" s="39"/>
      <c r="F28" s="39"/>
      <c r="G28" s="39"/>
      <c r="H28" s="28"/>
      <c r="I28" s="68"/>
      <c r="J28" s="56"/>
      <c r="K28" s="63"/>
      <c r="L28" s="64"/>
      <c r="M28" s="64"/>
      <c r="N28" s="65"/>
      <c r="O28" s="50"/>
    </row>
    <row r="29" spans="1:15" x14ac:dyDescent="0.2">
      <c r="A29" s="26"/>
      <c r="B29" s="26"/>
      <c r="C29" s="26"/>
      <c r="D29" s="27"/>
      <c r="E29" s="39"/>
      <c r="F29" s="39"/>
      <c r="G29" s="39"/>
      <c r="H29" s="28"/>
      <c r="I29" s="68"/>
      <c r="J29" s="56"/>
      <c r="K29" s="63"/>
      <c r="L29" s="64"/>
      <c r="M29" s="64"/>
      <c r="N29" s="65"/>
      <c r="O29" s="50"/>
    </row>
    <row r="30" spans="1:15" x14ac:dyDescent="0.2">
      <c r="A30" s="26"/>
      <c r="B30" s="26"/>
      <c r="C30" s="26"/>
      <c r="D30" s="27"/>
      <c r="E30" s="39"/>
      <c r="F30" s="39"/>
      <c r="G30" s="39"/>
      <c r="H30" s="28"/>
      <c r="I30" s="68"/>
      <c r="J30" s="56"/>
      <c r="K30" s="63"/>
      <c r="L30" s="64"/>
      <c r="M30" s="64"/>
      <c r="N30" s="65"/>
      <c r="O30" s="50"/>
    </row>
    <row r="31" spans="1:15" x14ac:dyDescent="0.2">
      <c r="A31" s="26"/>
      <c r="B31" s="26"/>
      <c r="C31" s="26"/>
      <c r="D31" s="27"/>
      <c r="E31" s="39"/>
      <c r="F31" s="39"/>
      <c r="G31" s="39"/>
      <c r="H31" s="28"/>
      <c r="I31" s="68"/>
      <c r="J31" s="56"/>
      <c r="K31" s="379"/>
      <c r="L31" s="380"/>
      <c r="M31" s="380"/>
      <c r="N31" s="381"/>
      <c r="O31" s="50"/>
    </row>
    <row r="32" spans="1:15" x14ac:dyDescent="0.2">
      <c r="A32" s="26"/>
      <c r="B32" s="26"/>
      <c r="C32" s="26"/>
      <c r="D32" s="27"/>
      <c r="E32" s="39"/>
      <c r="F32" s="39"/>
      <c r="G32" s="39"/>
      <c r="H32" s="28"/>
      <c r="I32" s="68"/>
      <c r="J32" s="56"/>
      <c r="K32" s="379"/>
      <c r="L32" s="380"/>
      <c r="M32" s="380"/>
      <c r="N32" s="381"/>
      <c r="O32" s="50"/>
    </row>
    <row r="33" spans="1:15" x14ac:dyDescent="0.2">
      <c r="A33" s="26"/>
      <c r="B33" s="26"/>
      <c r="C33" s="26"/>
      <c r="D33" s="403" t="s">
        <v>76</v>
      </c>
      <c r="E33" s="404"/>
      <c r="F33" s="404"/>
      <c r="G33" s="404"/>
      <c r="H33" s="405"/>
      <c r="I33" s="68"/>
      <c r="J33" s="56"/>
      <c r="K33" s="379"/>
      <c r="L33" s="380"/>
      <c r="M33" s="380"/>
      <c r="N33" s="381"/>
      <c r="O33" s="50"/>
    </row>
    <row r="34" spans="1:15" x14ac:dyDescent="0.2">
      <c r="A34" s="26"/>
      <c r="B34" s="26"/>
      <c r="C34" s="26"/>
      <c r="D34" s="396"/>
      <c r="E34" s="397"/>
      <c r="F34" s="397"/>
      <c r="G34" s="397"/>
      <c r="H34" s="398"/>
      <c r="I34" s="68"/>
      <c r="J34" s="56"/>
      <c r="K34" s="379"/>
      <c r="L34" s="380"/>
      <c r="M34" s="380"/>
      <c r="N34" s="381"/>
      <c r="O34" s="50"/>
    </row>
    <row r="35" spans="1:15" x14ac:dyDescent="0.2">
      <c r="A35" s="26"/>
      <c r="B35" s="26"/>
      <c r="C35" s="26"/>
      <c r="D35" s="27"/>
      <c r="E35" s="39"/>
      <c r="F35" s="39"/>
      <c r="G35" s="39"/>
      <c r="H35" s="28"/>
      <c r="I35" s="68"/>
      <c r="J35" s="56"/>
      <c r="K35" s="379"/>
      <c r="L35" s="380"/>
      <c r="M35" s="380"/>
      <c r="N35" s="381"/>
      <c r="O35" s="50"/>
    </row>
    <row r="36" spans="1:15" x14ac:dyDescent="0.2">
      <c r="A36" s="26"/>
      <c r="B36" s="26"/>
      <c r="C36" s="26"/>
      <c r="D36" s="27"/>
      <c r="E36" s="39"/>
      <c r="F36" s="39"/>
      <c r="G36" s="39"/>
      <c r="H36" s="28"/>
      <c r="I36" s="68"/>
      <c r="J36" s="56"/>
      <c r="K36" s="379"/>
      <c r="L36" s="380"/>
      <c r="M36" s="380"/>
      <c r="N36" s="381"/>
      <c r="O36" s="50"/>
    </row>
    <row r="37" spans="1:15" x14ac:dyDescent="0.2">
      <c r="A37" s="26"/>
      <c r="B37" s="26"/>
      <c r="C37" s="26"/>
      <c r="D37" s="27"/>
      <c r="E37" s="39"/>
      <c r="F37" s="39"/>
      <c r="G37" s="39"/>
      <c r="H37" s="28"/>
      <c r="I37" s="68"/>
      <c r="J37" s="56"/>
      <c r="K37" s="379"/>
      <c r="L37" s="380"/>
      <c r="M37" s="380"/>
      <c r="N37" s="381"/>
      <c r="O37" s="50"/>
    </row>
    <row r="38" spans="1:15" x14ac:dyDescent="0.2">
      <c r="A38" s="26"/>
      <c r="B38" s="26"/>
      <c r="C38" s="26"/>
      <c r="D38" s="27"/>
      <c r="E38" s="39"/>
      <c r="F38" s="39"/>
      <c r="G38" s="39"/>
      <c r="H38" s="28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27"/>
      <c r="E39" s="39"/>
      <c r="F39" s="39"/>
      <c r="G39" s="39"/>
      <c r="H39" s="28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27"/>
      <c r="E40" s="39"/>
      <c r="F40" s="39"/>
      <c r="G40" s="39"/>
      <c r="H40" s="28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27"/>
      <c r="E42" s="39"/>
      <c r="F42" s="39"/>
      <c r="G42" s="39"/>
      <c r="H42" s="28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27"/>
      <c r="E43" s="39"/>
      <c r="F43" s="39"/>
      <c r="G43" s="39"/>
      <c r="H43" s="28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600000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/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2"/>
      <c r="B50" s="19" t="s">
        <v>9</v>
      </c>
      <c r="I50" s="19" t="s">
        <v>24</v>
      </c>
      <c r="K50" s="361">
        <f>SUM(K46)</f>
        <v>600000</v>
      </c>
      <c r="L50" s="361"/>
      <c r="M50" s="361"/>
      <c r="N50" s="361"/>
    </row>
    <row r="51" spans="1:14" ht="14.25" thickBot="1" x14ac:dyDescent="0.3">
      <c r="A51" s="2"/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92" t="s">
        <v>59</v>
      </c>
      <c r="B52" s="19" t="s">
        <v>29</v>
      </c>
      <c r="D52" s="18" t="s">
        <v>8</v>
      </c>
      <c r="I52" s="19" t="s">
        <v>11</v>
      </c>
      <c r="K52" s="363">
        <f>K48-K50</f>
        <v>-600000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0</v>
      </c>
      <c r="F54" s="42"/>
      <c r="G54" s="42"/>
    </row>
    <row r="55" spans="1:14" ht="13.5" thickBot="1" x14ac:dyDescent="0.25">
      <c r="D55" s="68">
        <v>410422</v>
      </c>
      <c r="E55" s="88">
        <f t="shared" si="0"/>
        <v>0</v>
      </c>
      <c r="F55" s="42"/>
      <c r="G55" s="42"/>
    </row>
    <row r="56" spans="1:14" ht="14.25" thickBot="1" x14ac:dyDescent="0.3">
      <c r="D56" s="68">
        <v>410428</v>
      </c>
      <c r="E56" s="88">
        <f t="shared" si="0"/>
        <v>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410446</v>
      </c>
      <c r="E57" s="88">
        <f t="shared" si="0"/>
        <v>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410481</v>
      </c>
      <c r="E59" s="88">
        <f t="shared" si="0"/>
        <v>600000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/>
      <c r="E60" s="88">
        <f t="shared" si="0"/>
        <v>0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77">
        <f t="shared" si="0"/>
        <v>0</v>
      </c>
      <c r="F61" s="58" t="s">
        <v>40</v>
      </c>
      <c r="G61" s="42"/>
    </row>
    <row r="62" spans="1:14" ht="15" thickBot="1" x14ac:dyDescent="0.35">
      <c r="D62" s="35" t="s">
        <v>6</v>
      </c>
      <c r="E62" s="37">
        <f>SUM(E54:E61)</f>
        <v>600000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348" t="str">
        <f>D12</f>
        <v>JUAN DE DIOS RIVERA AGÜERO</v>
      </c>
      <c r="C67" s="349"/>
      <c r="D67" s="9"/>
      <c r="E67" s="7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3" t="s">
        <v>61</v>
      </c>
    </row>
    <row r="70" spans="2:15" ht="13.5" thickBot="1" x14ac:dyDescent="0.25">
      <c r="B70" s="54" t="s">
        <v>38</v>
      </c>
      <c r="D70" s="93">
        <v>4185</v>
      </c>
    </row>
    <row r="71" spans="2:15" ht="13.5" thickBot="1" x14ac:dyDescent="0.25">
      <c r="B71" s="54" t="s">
        <v>39</v>
      </c>
      <c r="D71" s="94" t="s">
        <v>60</v>
      </c>
    </row>
  </sheetData>
  <mergeCells count="45">
    <mergeCell ref="K48:N48"/>
    <mergeCell ref="K49:N49"/>
    <mergeCell ref="K50:N50"/>
    <mergeCell ref="K52:N52"/>
    <mergeCell ref="F65:I65"/>
    <mergeCell ref="C5:I5"/>
    <mergeCell ref="C6:I6"/>
    <mergeCell ref="K34:N34"/>
    <mergeCell ref="K33:N33"/>
    <mergeCell ref="K32:N32"/>
    <mergeCell ref="D34:H34"/>
    <mergeCell ref="D12:N12"/>
    <mergeCell ref="L6:N6"/>
    <mergeCell ref="L7:N7"/>
    <mergeCell ref="L10:N10"/>
    <mergeCell ref="B18:H18"/>
    <mergeCell ref="K18:N18"/>
    <mergeCell ref="K19:N19"/>
    <mergeCell ref="K23:N23"/>
    <mergeCell ref="K21:N21"/>
    <mergeCell ref="K22:N22"/>
    <mergeCell ref="D19:H19"/>
    <mergeCell ref="B67:C67"/>
    <mergeCell ref="K24:N24"/>
    <mergeCell ref="K25:N25"/>
    <mergeCell ref="K26:N26"/>
    <mergeCell ref="D33:H33"/>
    <mergeCell ref="K20:N20"/>
    <mergeCell ref="F66:I67"/>
    <mergeCell ref="K46:N46"/>
    <mergeCell ref="B65:C65"/>
    <mergeCell ref="K41:N41"/>
    <mergeCell ref="K40:N40"/>
    <mergeCell ref="K39:N39"/>
    <mergeCell ref="K36:N36"/>
    <mergeCell ref="J65:O65"/>
    <mergeCell ref="D65:E65"/>
    <mergeCell ref="K38:N38"/>
    <mergeCell ref="K45:N45"/>
    <mergeCell ref="K31:N31"/>
    <mergeCell ref="K37:N37"/>
    <mergeCell ref="K35:N35"/>
    <mergeCell ref="K44:N44"/>
    <mergeCell ref="K43:N43"/>
    <mergeCell ref="K42:N42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workbookViewId="0">
      <selection activeCell="K21" sqref="K21:N21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102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thickBot="1" x14ac:dyDescent="0.35">
      <c r="A14" s="15" t="s">
        <v>15</v>
      </c>
      <c r="C14" s="76" t="s">
        <v>103</v>
      </c>
      <c r="E14" s="34" t="s">
        <v>18</v>
      </c>
      <c r="F14" s="89">
        <v>3521</v>
      </c>
      <c r="G14" s="90" t="s">
        <v>104</v>
      </c>
      <c r="H14" s="91">
        <v>81</v>
      </c>
      <c r="J14" s="15" t="s">
        <v>26</v>
      </c>
      <c r="K14" s="15"/>
    </row>
    <row r="15" spans="1:17" ht="14.25" thickBot="1" x14ac:dyDescent="0.3">
      <c r="J15" t="s">
        <v>25</v>
      </c>
      <c r="L15" s="78"/>
      <c r="M15" s="79"/>
      <c r="N15" s="82"/>
    </row>
    <row r="16" spans="1:17" ht="14.25" thickBot="1" x14ac:dyDescent="0.3"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 t="s">
        <v>51</v>
      </c>
      <c r="C20" s="84">
        <v>39965</v>
      </c>
      <c r="D20" s="24" t="s">
        <v>107</v>
      </c>
      <c r="E20" s="38"/>
      <c r="F20" s="38"/>
      <c r="G20" s="38"/>
      <c r="H20" s="25"/>
      <c r="I20" s="67">
        <v>410432</v>
      </c>
      <c r="J20" s="56"/>
      <c r="K20" s="400">
        <f>280*560.58</f>
        <v>156962.40000000002</v>
      </c>
      <c r="L20" s="401"/>
      <c r="M20" s="401"/>
      <c r="N20" s="402"/>
      <c r="O20" s="50"/>
    </row>
    <row r="21" spans="1:15" x14ac:dyDescent="0.2">
      <c r="A21" s="68"/>
      <c r="B21" s="141"/>
      <c r="C21" s="142"/>
      <c r="D21" s="143" t="s">
        <v>108</v>
      </c>
      <c r="E21" s="144"/>
      <c r="F21" s="144"/>
      <c r="G21" s="144"/>
      <c r="H21" s="145"/>
      <c r="I21" s="141"/>
      <c r="J21" s="56"/>
      <c r="K21" s="414"/>
      <c r="L21" s="415"/>
      <c r="M21" s="415"/>
      <c r="N21" s="416"/>
      <c r="O21" s="50"/>
    </row>
    <row r="22" spans="1:15" x14ac:dyDescent="0.2">
      <c r="A22" s="68">
        <v>2</v>
      </c>
      <c r="B22" s="68" t="s">
        <v>51</v>
      </c>
      <c r="C22" s="85">
        <v>39965</v>
      </c>
      <c r="D22" s="27" t="s">
        <v>105</v>
      </c>
      <c r="E22" s="39"/>
      <c r="F22" s="39"/>
      <c r="G22" s="39"/>
      <c r="H22" s="28"/>
      <c r="I22" s="68">
        <v>410432</v>
      </c>
      <c r="J22" s="56"/>
      <c r="K22" s="379">
        <f>1130*560.58</f>
        <v>633455.4</v>
      </c>
      <c r="L22" s="380"/>
      <c r="M22" s="380"/>
      <c r="N22" s="381"/>
      <c r="O22" s="50"/>
    </row>
    <row r="23" spans="1:15" x14ac:dyDescent="0.2">
      <c r="A23" s="68"/>
      <c r="B23" s="68"/>
      <c r="C23" s="85"/>
      <c r="D23" s="27" t="s">
        <v>106</v>
      </c>
      <c r="E23" s="39"/>
      <c r="F23" s="39"/>
      <c r="G23" s="39"/>
      <c r="H23" s="28"/>
      <c r="I23" s="68"/>
      <c r="J23" s="56"/>
      <c r="K23" s="379"/>
      <c r="L23" s="380"/>
      <c r="M23" s="380"/>
      <c r="N23" s="381"/>
      <c r="O23" s="50"/>
    </row>
    <row r="24" spans="1:15" x14ac:dyDescent="0.2">
      <c r="A24" s="68"/>
      <c r="B24" s="68"/>
      <c r="C24" s="85"/>
      <c r="D24" s="108"/>
      <c r="E24" s="109"/>
      <c r="F24" s="109"/>
      <c r="G24" s="109"/>
      <c r="H24" s="110"/>
      <c r="I24" s="68"/>
      <c r="J24" s="56"/>
      <c r="K24" s="379"/>
      <c r="L24" s="380"/>
      <c r="M24" s="380"/>
      <c r="N24" s="381"/>
      <c r="O24" s="50"/>
    </row>
    <row r="25" spans="1:15" x14ac:dyDescent="0.2">
      <c r="A25" s="68"/>
      <c r="B25" s="68"/>
      <c r="C25" s="85"/>
      <c r="D25" s="108"/>
      <c r="E25" s="109"/>
      <c r="F25" s="109"/>
      <c r="G25" s="109"/>
      <c r="H25" s="110"/>
      <c r="I25" s="68"/>
      <c r="J25" s="56"/>
      <c r="K25" s="379"/>
      <c r="L25" s="380"/>
      <c r="M25" s="380"/>
      <c r="N25" s="381"/>
      <c r="O25" s="50"/>
    </row>
    <row r="26" spans="1:15" x14ac:dyDescent="0.2">
      <c r="A26" s="68"/>
      <c r="B26" s="68"/>
      <c r="C26" s="85"/>
      <c r="D26" s="27"/>
      <c r="E26" s="39"/>
      <c r="F26" s="39"/>
      <c r="G26" s="39"/>
      <c r="H26" s="28"/>
      <c r="I26" s="68"/>
      <c r="J26" s="56"/>
      <c r="K26" s="379"/>
      <c r="L26" s="380"/>
      <c r="M26" s="380"/>
      <c r="N26" s="381"/>
      <c r="O26" s="50"/>
    </row>
    <row r="27" spans="1:15" x14ac:dyDescent="0.2">
      <c r="A27" s="68"/>
      <c r="B27" s="68"/>
      <c r="C27" s="85"/>
      <c r="D27" s="27"/>
      <c r="E27" s="39"/>
      <c r="F27" s="39"/>
      <c r="G27" s="39"/>
      <c r="H27" s="28"/>
      <c r="I27" s="68"/>
      <c r="J27" s="56"/>
      <c r="K27" s="63"/>
      <c r="L27" s="64"/>
      <c r="M27" s="64"/>
      <c r="N27" s="65"/>
      <c r="O27" s="50"/>
    </row>
    <row r="28" spans="1:15" x14ac:dyDescent="0.2">
      <c r="A28" s="26"/>
      <c r="B28" s="26"/>
      <c r="C28" s="86"/>
      <c r="D28" s="27"/>
      <c r="E28" s="39"/>
      <c r="F28" s="39"/>
      <c r="G28" s="39"/>
      <c r="H28" s="28"/>
      <c r="I28" s="68"/>
      <c r="J28" s="56"/>
      <c r="K28" s="63"/>
      <c r="L28" s="64"/>
      <c r="M28" s="64"/>
      <c r="N28" s="65"/>
      <c r="O28" s="50"/>
    </row>
    <row r="29" spans="1:15" x14ac:dyDescent="0.2">
      <c r="A29" s="26"/>
      <c r="B29" s="26"/>
      <c r="C29" s="26"/>
      <c r="D29" s="27"/>
      <c r="E29" s="39"/>
      <c r="F29" s="39"/>
      <c r="G29" s="39"/>
      <c r="H29" s="28"/>
      <c r="I29" s="68"/>
      <c r="J29" s="56"/>
      <c r="K29" s="63"/>
      <c r="L29" s="64"/>
      <c r="M29" s="64"/>
      <c r="N29" s="65"/>
      <c r="O29" s="50"/>
    </row>
    <row r="30" spans="1:15" x14ac:dyDescent="0.2">
      <c r="A30" s="26"/>
      <c r="B30" s="26"/>
      <c r="C30" s="26"/>
      <c r="D30" s="27"/>
      <c r="E30" s="39"/>
      <c r="F30" s="39"/>
      <c r="G30" s="39"/>
      <c r="H30" s="28"/>
      <c r="I30" s="68"/>
      <c r="J30" s="56"/>
      <c r="K30" s="63"/>
      <c r="L30" s="64"/>
      <c r="M30" s="64"/>
      <c r="N30" s="65"/>
      <c r="O30" s="50"/>
    </row>
    <row r="31" spans="1:15" x14ac:dyDescent="0.2">
      <c r="A31" s="26"/>
      <c r="B31" s="26"/>
      <c r="C31" s="26"/>
      <c r="D31" s="27"/>
      <c r="E31" s="39"/>
      <c r="F31" s="39"/>
      <c r="G31" s="39"/>
      <c r="H31" s="28"/>
      <c r="I31" s="68"/>
      <c r="J31" s="56"/>
      <c r="K31" s="379"/>
      <c r="L31" s="380"/>
      <c r="M31" s="380"/>
      <c r="N31" s="381"/>
      <c r="O31" s="50"/>
    </row>
    <row r="32" spans="1:15" x14ac:dyDescent="0.2">
      <c r="A32" s="26"/>
      <c r="B32" s="26"/>
      <c r="C32" s="26"/>
      <c r="D32" s="27"/>
      <c r="E32" s="39"/>
      <c r="F32" s="39"/>
      <c r="G32" s="39"/>
      <c r="H32" s="28"/>
      <c r="I32" s="68"/>
      <c r="J32" s="56"/>
      <c r="K32" s="379"/>
      <c r="L32" s="380"/>
      <c r="M32" s="380"/>
      <c r="N32" s="381"/>
      <c r="O32" s="50"/>
    </row>
    <row r="33" spans="1:15" x14ac:dyDescent="0.2">
      <c r="A33" s="26"/>
      <c r="B33" s="26"/>
      <c r="C33" s="26"/>
      <c r="D33" s="396"/>
      <c r="E33" s="397"/>
      <c r="F33" s="397"/>
      <c r="G33" s="397"/>
      <c r="H33" s="398"/>
      <c r="I33" s="68"/>
      <c r="J33" s="56"/>
      <c r="K33" s="379"/>
      <c r="L33" s="380"/>
      <c r="M33" s="380"/>
      <c r="N33" s="381"/>
      <c r="O33" s="50"/>
    </row>
    <row r="34" spans="1:15" x14ac:dyDescent="0.2">
      <c r="A34" s="26"/>
      <c r="B34" s="26"/>
      <c r="C34" s="26"/>
      <c r="D34" s="396"/>
      <c r="E34" s="397"/>
      <c r="F34" s="397"/>
      <c r="G34" s="397"/>
      <c r="H34" s="398"/>
      <c r="I34" s="68"/>
      <c r="J34" s="56"/>
      <c r="K34" s="379"/>
      <c r="L34" s="380"/>
      <c r="M34" s="380"/>
      <c r="N34" s="381"/>
      <c r="O34" s="50"/>
    </row>
    <row r="35" spans="1:15" x14ac:dyDescent="0.2">
      <c r="A35" s="26"/>
      <c r="B35" s="26"/>
      <c r="C35" s="26"/>
      <c r="D35" s="27"/>
      <c r="E35" s="39"/>
      <c r="F35" s="39"/>
      <c r="G35" s="39"/>
      <c r="H35" s="28"/>
      <c r="I35" s="68"/>
      <c r="J35" s="56"/>
      <c r="K35" s="379"/>
      <c r="L35" s="380"/>
      <c r="M35" s="380"/>
      <c r="N35" s="381"/>
      <c r="O35" s="50"/>
    </row>
    <row r="36" spans="1:15" x14ac:dyDescent="0.2">
      <c r="A36" s="26"/>
      <c r="B36" s="26"/>
      <c r="C36" s="26"/>
      <c r="D36" s="27"/>
      <c r="E36" s="39"/>
      <c r="F36" s="39"/>
      <c r="G36" s="39"/>
      <c r="H36" s="28"/>
      <c r="I36" s="68"/>
      <c r="J36" s="56"/>
      <c r="K36" s="379"/>
      <c r="L36" s="380"/>
      <c r="M36" s="380"/>
      <c r="N36" s="381"/>
      <c r="O36" s="50"/>
    </row>
    <row r="37" spans="1:15" x14ac:dyDescent="0.2">
      <c r="A37" s="26"/>
      <c r="B37" s="26"/>
      <c r="C37" s="26"/>
      <c r="D37" s="27"/>
      <c r="E37" s="39"/>
      <c r="F37" s="39"/>
      <c r="G37" s="39"/>
      <c r="H37" s="28"/>
      <c r="I37" s="68"/>
      <c r="J37" s="56"/>
      <c r="K37" s="379"/>
      <c r="L37" s="380"/>
      <c r="M37" s="380"/>
      <c r="N37" s="381"/>
      <c r="O37" s="50"/>
    </row>
    <row r="38" spans="1:15" x14ac:dyDescent="0.2">
      <c r="A38" s="26"/>
      <c r="B38" s="26"/>
      <c r="C38" s="26"/>
      <c r="D38" s="27"/>
      <c r="E38" s="39"/>
      <c r="F38" s="39"/>
      <c r="G38" s="39"/>
      <c r="H38" s="28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27"/>
      <c r="E39" s="39"/>
      <c r="F39" s="39"/>
      <c r="G39" s="39"/>
      <c r="H39" s="28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27"/>
      <c r="E40" s="39"/>
      <c r="F40" s="39"/>
      <c r="G40" s="39"/>
      <c r="H40" s="28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27"/>
      <c r="E42" s="39"/>
      <c r="F42" s="39"/>
      <c r="G42" s="39"/>
      <c r="H42" s="28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27"/>
      <c r="E43" s="39"/>
      <c r="F43" s="39"/>
      <c r="G43" s="39"/>
      <c r="H43" s="28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790417.8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>
        <v>0</v>
      </c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2"/>
      <c r="B50" s="19" t="s">
        <v>9</v>
      </c>
      <c r="I50" s="19" t="s">
        <v>24</v>
      </c>
      <c r="K50" s="361">
        <f>SUM(K46)</f>
        <v>790417.8</v>
      </c>
      <c r="L50" s="361"/>
      <c r="M50" s="361"/>
      <c r="N50" s="361"/>
    </row>
    <row r="51" spans="1:14" ht="14.25" thickBot="1" x14ac:dyDescent="0.3">
      <c r="A51" s="2"/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92" t="s">
        <v>59</v>
      </c>
      <c r="B52" s="19" t="s">
        <v>29</v>
      </c>
      <c r="D52" s="18" t="s">
        <v>8</v>
      </c>
      <c r="I52" s="19" t="s">
        <v>11</v>
      </c>
      <c r="K52" s="363">
        <f>K48-K50</f>
        <v>-790417.8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0</v>
      </c>
      <c r="F54" s="42"/>
      <c r="G54" s="42"/>
    </row>
    <row r="55" spans="1:14" ht="13.5" thickBot="1" x14ac:dyDescent="0.25">
      <c r="D55" s="68">
        <v>410422</v>
      </c>
      <c r="E55" s="88">
        <f t="shared" si="0"/>
        <v>0</v>
      </c>
      <c r="F55" s="42"/>
      <c r="G55" s="42"/>
    </row>
    <row r="56" spans="1:14" ht="14.25" thickBot="1" x14ac:dyDescent="0.3">
      <c r="D56" s="68">
        <v>410428</v>
      </c>
      <c r="E56" s="88">
        <f t="shared" si="0"/>
        <v>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410446</v>
      </c>
      <c r="E57" s="88">
        <f t="shared" si="0"/>
        <v>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410481</v>
      </c>
      <c r="E59" s="88">
        <f t="shared" si="0"/>
        <v>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>
        <v>410432</v>
      </c>
      <c r="E60" s="88">
        <f t="shared" si="0"/>
        <v>790417.8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77">
        <f t="shared" si="0"/>
        <v>0</v>
      </c>
      <c r="F61" s="58" t="s">
        <v>40</v>
      </c>
      <c r="G61" s="42"/>
    </row>
    <row r="62" spans="1:14" ht="15" thickBot="1" x14ac:dyDescent="0.35">
      <c r="D62" s="35" t="s">
        <v>6</v>
      </c>
      <c r="E62" s="37">
        <f>SUM(E54:E61)</f>
        <v>790417.8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348" t="str">
        <f>D12</f>
        <v>ANA MARIA MARTINEZ NAZAR</v>
      </c>
      <c r="C67" s="349"/>
      <c r="D67" s="9"/>
      <c r="E67" s="7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3" t="s">
        <v>61</v>
      </c>
    </row>
    <row r="70" spans="2:15" ht="13.5" thickBot="1" x14ac:dyDescent="0.25">
      <c r="B70" s="54" t="s">
        <v>38</v>
      </c>
      <c r="D70" s="93">
        <v>4185</v>
      </c>
    </row>
    <row r="71" spans="2:15" ht="13.5" thickBot="1" x14ac:dyDescent="0.25">
      <c r="B71" s="54" t="s">
        <v>39</v>
      </c>
      <c r="D71" s="94" t="s">
        <v>60</v>
      </c>
    </row>
  </sheetData>
  <mergeCells count="45">
    <mergeCell ref="K42:N42"/>
    <mergeCell ref="B67:C67"/>
    <mergeCell ref="K24:N24"/>
    <mergeCell ref="K25:N25"/>
    <mergeCell ref="K26:N26"/>
    <mergeCell ref="D33:H33"/>
    <mergeCell ref="F66:I67"/>
    <mergeCell ref="K46:N46"/>
    <mergeCell ref="B65:C65"/>
    <mergeCell ref="K38:N38"/>
    <mergeCell ref="K45:N45"/>
    <mergeCell ref="K31:N31"/>
    <mergeCell ref="K37:N37"/>
    <mergeCell ref="K36:N36"/>
    <mergeCell ref="K35:N35"/>
    <mergeCell ref="K44:N44"/>
    <mergeCell ref="K43:N43"/>
    <mergeCell ref="C5:I5"/>
    <mergeCell ref="C6:I6"/>
    <mergeCell ref="K34:N34"/>
    <mergeCell ref="K33:N33"/>
    <mergeCell ref="K32:N32"/>
    <mergeCell ref="K23:N23"/>
    <mergeCell ref="D12:N12"/>
    <mergeCell ref="L6:N6"/>
    <mergeCell ref="L7:N7"/>
    <mergeCell ref="L10:N10"/>
    <mergeCell ref="K20:N20"/>
    <mergeCell ref="D34:H34"/>
    <mergeCell ref="K18:N18"/>
    <mergeCell ref="K19:N19"/>
    <mergeCell ref="K41:N41"/>
    <mergeCell ref="K40:N40"/>
    <mergeCell ref="K39:N39"/>
    <mergeCell ref="B18:H18"/>
    <mergeCell ref="K22:N22"/>
    <mergeCell ref="K21:N21"/>
    <mergeCell ref="D19:H19"/>
    <mergeCell ref="F65:I65"/>
    <mergeCell ref="J65:O65"/>
    <mergeCell ref="D65:E65"/>
    <mergeCell ref="K48:N48"/>
    <mergeCell ref="K49:N49"/>
    <mergeCell ref="K50:N50"/>
    <mergeCell ref="K52:N52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P69"/>
  <sheetViews>
    <sheetView showGridLines="0" workbookViewId="0">
      <selection activeCell="H16" sqref="H16"/>
    </sheetView>
  </sheetViews>
  <sheetFormatPr baseColWidth="10" defaultRowHeight="12.75" x14ac:dyDescent="0.2"/>
  <cols>
    <col min="1" max="1" width="13.42578125" customWidth="1"/>
    <col min="2" max="2" width="15.42578125" customWidth="1"/>
    <col min="3" max="3" width="13.42578125" customWidth="1"/>
    <col min="4" max="4" width="17.7109375" customWidth="1"/>
    <col min="5" max="7" width="4.7109375" customWidth="1"/>
    <col min="8" max="8" width="18.28515625" customWidth="1"/>
    <col min="9" max="9" width="11.28515625" customWidth="1"/>
    <col min="10" max="10" width="2.28515625" customWidth="1"/>
    <col min="11" max="12" width="3.7109375" customWidth="1"/>
    <col min="13" max="13" width="3.5703125" customWidth="1"/>
    <col min="14" max="14" width="0.85546875" customWidth="1"/>
    <col min="15" max="15" width="4.140625" customWidth="1"/>
    <col min="16" max="16" width="5" customWidth="1"/>
  </cols>
  <sheetData>
    <row r="7" spans="1:16" ht="19.5" thickBot="1" x14ac:dyDescent="0.35">
      <c r="B7" s="318" t="s">
        <v>41</v>
      </c>
      <c r="C7" s="318"/>
      <c r="D7" s="318"/>
      <c r="E7" s="318"/>
      <c r="F7" s="318"/>
      <c r="G7" s="318"/>
      <c r="H7" s="319"/>
    </row>
    <row r="8" spans="1:16" ht="13.5" thickBot="1" x14ac:dyDescent="0.25">
      <c r="I8" s="71"/>
      <c r="J8" s="72"/>
      <c r="K8" s="330" t="s">
        <v>42</v>
      </c>
      <c r="L8" s="331"/>
      <c r="M8" s="332"/>
      <c r="N8" s="12"/>
    </row>
    <row r="9" spans="1:16" ht="14.25" thickBot="1" x14ac:dyDescent="0.3">
      <c r="I9" s="73"/>
      <c r="J9" s="73"/>
      <c r="K9" s="10"/>
      <c r="L9" s="32"/>
      <c r="M9" s="47"/>
      <c r="N9" s="12"/>
    </row>
    <row r="10" spans="1:16" ht="13.5" thickBot="1" x14ac:dyDescent="0.25">
      <c r="B10" s="384"/>
      <c r="C10" s="384"/>
      <c r="D10" s="384"/>
      <c r="E10" s="384"/>
      <c r="F10" s="384"/>
      <c r="G10" s="384"/>
      <c r="H10" s="384"/>
      <c r="J10" s="12"/>
      <c r="K10" s="12"/>
      <c r="L10" s="12"/>
      <c r="M10" s="12"/>
      <c r="N10" s="12"/>
    </row>
    <row r="11" spans="1:16" ht="15.75" thickBot="1" x14ac:dyDescent="0.35">
      <c r="C11" s="14"/>
      <c r="D11" s="3"/>
      <c r="E11" s="3"/>
      <c r="F11" s="3"/>
      <c r="G11" s="3"/>
      <c r="I11" s="59" t="s">
        <v>16</v>
      </c>
      <c r="J11" s="46"/>
      <c r="K11" s="74"/>
      <c r="L11" s="55" t="s">
        <v>7</v>
      </c>
      <c r="M11" s="49"/>
      <c r="N11" s="12"/>
    </row>
    <row r="12" spans="1:16" ht="14.25" thickBot="1" x14ac:dyDescent="0.3">
      <c r="C12" s="4"/>
      <c r="I12" s="1"/>
      <c r="J12" s="41"/>
      <c r="K12" s="336" t="e">
        <f>#REF!</f>
        <v>#REF!</v>
      </c>
      <c r="L12" s="337"/>
      <c r="M12" s="338"/>
      <c r="N12" s="12"/>
    </row>
    <row r="13" spans="1:16" ht="13.5" thickBot="1" x14ac:dyDescent="0.25"/>
    <row r="14" spans="1:16" ht="14.25" thickBot="1" x14ac:dyDescent="0.3">
      <c r="A14" s="75" t="s">
        <v>0</v>
      </c>
      <c r="C14" s="399" t="str">
        <f>JR!D12</f>
        <v>JORGE RAMOS GREZ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7"/>
      <c r="N14" s="51"/>
    </row>
    <row r="15" spans="1:16" ht="6" customHeight="1" thickBo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 x14ac:dyDescent="0.35">
      <c r="A16" s="75" t="s">
        <v>15</v>
      </c>
      <c r="B16" s="76" t="str">
        <f>JR!C14</f>
        <v>09842475-K</v>
      </c>
      <c r="D16" s="34" t="s">
        <v>18</v>
      </c>
      <c r="E16" s="89">
        <f>JDR!F14</f>
        <v>3521</v>
      </c>
      <c r="F16" s="123" t="str">
        <f>JDR!G14</f>
        <v>012</v>
      </c>
      <c r="G16" s="96">
        <f>JDR!H14</f>
        <v>41</v>
      </c>
      <c r="H16" s="111">
        <f>JR!I14</f>
        <v>800000</v>
      </c>
      <c r="I16" s="15" t="s">
        <v>26</v>
      </c>
      <c r="J16" s="15"/>
    </row>
    <row r="17" spans="1:14" ht="15.75" thickBot="1" x14ac:dyDescent="0.35">
      <c r="E17" s="89">
        <v>3526</v>
      </c>
      <c r="F17" s="90" t="s">
        <v>66</v>
      </c>
      <c r="G17" s="91">
        <v>81</v>
      </c>
      <c r="H17" s="111">
        <f>JR!I15</f>
        <v>134914</v>
      </c>
      <c r="I17" t="s">
        <v>25</v>
      </c>
      <c r="K17" s="2"/>
      <c r="L17" s="48"/>
      <c r="M17" s="47"/>
    </row>
    <row r="18" spans="1:14" ht="14.25" thickBot="1" x14ac:dyDescent="0.3">
      <c r="I18" t="s">
        <v>19</v>
      </c>
      <c r="K18" s="2"/>
      <c r="L18" s="48"/>
      <c r="M18" s="47"/>
    </row>
    <row r="19" spans="1:14" ht="13.5" thickBot="1" x14ac:dyDescent="0.25"/>
    <row r="20" spans="1:14" ht="15" thickBot="1" x14ac:dyDescent="0.35">
      <c r="A20" s="327" t="s">
        <v>27</v>
      </c>
      <c r="B20" s="328"/>
      <c r="C20" s="328"/>
      <c r="D20" s="328"/>
      <c r="E20" s="328"/>
      <c r="F20" s="328"/>
      <c r="G20" s="329"/>
      <c r="H20" s="22" t="s">
        <v>23</v>
      </c>
      <c r="I20" s="23"/>
      <c r="J20" s="342" t="s">
        <v>32</v>
      </c>
      <c r="K20" s="343"/>
      <c r="L20" s="343"/>
      <c r="M20" s="344"/>
    </row>
    <row r="21" spans="1:14" ht="15" thickBot="1" x14ac:dyDescent="0.35">
      <c r="A21" s="17" t="s">
        <v>1</v>
      </c>
      <c r="B21" s="22" t="s">
        <v>2</v>
      </c>
      <c r="C21" s="327" t="s">
        <v>3</v>
      </c>
      <c r="D21" s="328"/>
      <c r="E21" s="328"/>
      <c r="F21" s="328"/>
      <c r="G21" s="329"/>
      <c r="H21" s="23" t="s">
        <v>4</v>
      </c>
      <c r="I21" s="23"/>
      <c r="J21" s="324" t="s">
        <v>5</v>
      </c>
      <c r="K21" s="325"/>
      <c r="L21" s="325"/>
      <c r="M21" s="326"/>
    </row>
    <row r="22" spans="1:14" x14ac:dyDescent="0.2">
      <c r="A22" s="67">
        <f>JR!B20</f>
        <v>829410</v>
      </c>
      <c r="B22" s="84">
        <f>JR!C20</f>
        <v>39948</v>
      </c>
      <c r="C22" s="139" t="str">
        <f>JR!D20</f>
        <v>Lan Airlines S.A.</v>
      </c>
      <c r="D22" s="38"/>
      <c r="E22" s="38"/>
      <c r="F22" s="38"/>
      <c r="G22" s="25"/>
      <c r="H22" s="67">
        <v>410481</v>
      </c>
      <c r="I22" s="56"/>
      <c r="J22" s="400">
        <v>934914</v>
      </c>
      <c r="K22" s="401"/>
      <c r="L22" s="401"/>
      <c r="M22" s="402"/>
      <c r="N22" s="50"/>
    </row>
    <row r="23" spans="1:14" x14ac:dyDescent="0.2">
      <c r="A23" s="68"/>
      <c r="B23" s="85"/>
      <c r="C23" s="140" t="str">
        <f>JR!D21</f>
        <v>Compra de pasajes a New York</v>
      </c>
      <c r="D23" s="39"/>
      <c r="E23" s="39"/>
      <c r="F23" s="39"/>
      <c r="G23" s="28"/>
      <c r="H23" s="68"/>
      <c r="I23" s="56"/>
      <c r="J23" s="379"/>
      <c r="K23" s="380"/>
      <c r="L23" s="380"/>
      <c r="M23" s="381"/>
      <c r="N23" s="50"/>
    </row>
    <row r="24" spans="1:14" x14ac:dyDescent="0.2">
      <c r="A24" s="68"/>
      <c r="B24" s="85"/>
      <c r="C24" s="27"/>
      <c r="D24" s="39"/>
      <c r="E24" s="39"/>
      <c r="F24" s="39"/>
      <c r="G24" s="28"/>
      <c r="H24" s="68"/>
      <c r="I24" s="56"/>
      <c r="J24" s="379"/>
      <c r="K24" s="380"/>
      <c r="L24" s="380"/>
      <c r="M24" s="381"/>
      <c r="N24" s="50"/>
    </row>
    <row r="25" spans="1:14" x14ac:dyDescent="0.2">
      <c r="A25" s="26"/>
      <c r="B25" s="26"/>
      <c r="C25" s="27"/>
      <c r="D25" s="39"/>
      <c r="E25" s="39"/>
      <c r="F25" s="39"/>
      <c r="G25" s="28"/>
      <c r="H25" s="68"/>
      <c r="I25" s="56"/>
      <c r="J25" s="63"/>
      <c r="K25" s="64"/>
      <c r="L25" s="64"/>
      <c r="M25" s="65"/>
      <c r="N25" s="50"/>
    </row>
    <row r="26" spans="1:14" x14ac:dyDescent="0.2">
      <c r="A26" s="26"/>
      <c r="B26" s="26"/>
      <c r="C26" s="27"/>
      <c r="D26" s="39"/>
      <c r="E26" s="39"/>
      <c r="F26" s="39"/>
      <c r="G26" s="28"/>
      <c r="H26" s="68"/>
      <c r="I26" s="56"/>
      <c r="J26" s="379"/>
      <c r="K26" s="380"/>
      <c r="L26" s="380"/>
      <c r="M26" s="381"/>
      <c r="N26" s="50"/>
    </row>
    <row r="27" spans="1:14" x14ac:dyDescent="0.2">
      <c r="A27" s="26"/>
      <c r="B27" s="26"/>
      <c r="C27" s="27"/>
      <c r="D27" s="39"/>
      <c r="E27" s="39"/>
      <c r="F27" s="39"/>
      <c r="G27" s="28"/>
      <c r="H27" s="68"/>
      <c r="I27" s="56"/>
      <c r="J27" s="63"/>
      <c r="K27" s="64"/>
      <c r="L27" s="64"/>
      <c r="M27" s="65"/>
      <c r="N27" s="50"/>
    </row>
    <row r="28" spans="1:14" x14ac:dyDescent="0.2">
      <c r="A28" s="26"/>
      <c r="B28" s="26"/>
      <c r="C28" s="27"/>
      <c r="D28" s="39"/>
      <c r="E28" s="39"/>
      <c r="F28" s="39"/>
      <c r="G28" s="28"/>
      <c r="H28" s="68"/>
      <c r="I28" s="56"/>
      <c r="J28" s="63"/>
      <c r="K28" s="64"/>
      <c r="L28" s="64"/>
      <c r="M28" s="65"/>
      <c r="N28" s="50"/>
    </row>
    <row r="29" spans="1:14" x14ac:dyDescent="0.2">
      <c r="A29" s="26"/>
      <c r="B29" s="26"/>
      <c r="C29" s="27"/>
      <c r="D29" s="39"/>
      <c r="E29" s="39"/>
      <c r="F29" s="39"/>
      <c r="G29" s="28"/>
      <c r="H29" s="68"/>
      <c r="I29" s="56"/>
      <c r="J29" s="63"/>
      <c r="K29" s="64"/>
      <c r="L29" s="64"/>
      <c r="M29" s="65"/>
      <c r="N29" s="50"/>
    </row>
    <row r="30" spans="1:14" x14ac:dyDescent="0.2">
      <c r="A30" s="26"/>
      <c r="B30" s="26"/>
      <c r="C30" s="27"/>
      <c r="D30" s="39"/>
      <c r="E30" s="39"/>
      <c r="F30" s="39"/>
      <c r="G30" s="28"/>
      <c r="H30" s="68"/>
      <c r="I30" s="56"/>
      <c r="J30" s="63"/>
      <c r="K30" s="64"/>
      <c r="L30" s="64"/>
      <c r="M30" s="65"/>
      <c r="N30" s="50"/>
    </row>
    <row r="31" spans="1:14" x14ac:dyDescent="0.2">
      <c r="A31" s="26"/>
      <c r="B31" s="26"/>
      <c r="C31" s="27"/>
      <c r="D31" s="39"/>
      <c r="E31" s="39"/>
      <c r="F31" s="39"/>
      <c r="G31" s="28"/>
      <c r="H31" s="68"/>
      <c r="I31" s="56"/>
      <c r="J31" s="63"/>
      <c r="K31" s="64"/>
      <c r="L31" s="64"/>
      <c r="M31" s="65"/>
      <c r="N31" s="50"/>
    </row>
    <row r="32" spans="1:14" x14ac:dyDescent="0.2">
      <c r="A32" s="26"/>
      <c r="B32" s="26"/>
      <c r="C32" s="27"/>
      <c r="D32" s="39"/>
      <c r="E32" s="39"/>
      <c r="F32" s="39"/>
      <c r="G32" s="28"/>
      <c r="H32" s="68"/>
      <c r="I32" s="56"/>
      <c r="J32" s="63"/>
      <c r="K32" s="64"/>
      <c r="L32" s="64"/>
      <c r="M32" s="65"/>
      <c r="N32" s="50"/>
    </row>
    <row r="33" spans="1:14" x14ac:dyDescent="0.2">
      <c r="A33" s="26"/>
      <c r="B33" s="26"/>
      <c r="C33" s="27"/>
      <c r="D33" s="39"/>
      <c r="E33" s="39"/>
      <c r="F33" s="39"/>
      <c r="G33" s="28"/>
      <c r="H33" s="68"/>
      <c r="I33" s="56"/>
      <c r="J33" s="63"/>
      <c r="K33" s="64"/>
      <c r="L33" s="64"/>
      <c r="M33" s="65"/>
      <c r="N33" s="50"/>
    </row>
    <row r="34" spans="1:14" x14ac:dyDescent="0.2">
      <c r="A34" s="26"/>
      <c r="B34" s="26"/>
      <c r="C34" s="27"/>
      <c r="D34" s="39"/>
      <c r="E34" s="39"/>
      <c r="F34" s="39"/>
      <c r="G34" s="28"/>
      <c r="H34" s="68"/>
      <c r="I34" s="56"/>
      <c r="J34" s="63"/>
      <c r="K34" s="64"/>
      <c r="L34" s="64"/>
      <c r="M34" s="65"/>
      <c r="N34" s="50"/>
    </row>
    <row r="35" spans="1:14" x14ac:dyDescent="0.2">
      <c r="A35" s="26"/>
      <c r="B35" s="26"/>
      <c r="C35" s="27"/>
      <c r="D35" s="39"/>
      <c r="E35" s="39"/>
      <c r="F35" s="39"/>
      <c r="G35" s="28"/>
      <c r="H35" s="68"/>
      <c r="I35" s="56"/>
      <c r="J35" s="63"/>
      <c r="K35" s="64"/>
      <c r="L35" s="64"/>
      <c r="M35" s="65"/>
      <c r="N35" s="50"/>
    </row>
    <row r="36" spans="1:14" x14ac:dyDescent="0.2">
      <c r="A36" s="26"/>
      <c r="B36" s="26"/>
      <c r="C36" s="27"/>
      <c r="D36" s="39"/>
      <c r="E36" s="39"/>
      <c r="F36" s="39"/>
      <c r="G36" s="28"/>
      <c r="H36" s="68"/>
      <c r="I36" s="56"/>
      <c r="J36" s="63"/>
      <c r="K36" s="64"/>
      <c r="L36" s="64"/>
      <c r="M36" s="65"/>
      <c r="N36" s="50"/>
    </row>
    <row r="37" spans="1:14" x14ac:dyDescent="0.2">
      <c r="A37" s="26"/>
      <c r="B37" s="26"/>
      <c r="C37" s="27"/>
      <c r="D37" s="39"/>
      <c r="E37" s="39"/>
      <c r="F37" s="39"/>
      <c r="G37" s="28"/>
      <c r="H37" s="68"/>
      <c r="I37" s="56"/>
      <c r="J37" s="379"/>
      <c r="K37" s="380"/>
      <c r="L37" s="380"/>
      <c r="M37" s="381"/>
      <c r="N37" s="50"/>
    </row>
    <row r="38" spans="1:14" x14ac:dyDescent="0.2">
      <c r="A38" s="26"/>
      <c r="B38" s="26"/>
      <c r="C38" s="27"/>
      <c r="D38" s="39"/>
      <c r="E38" s="39"/>
      <c r="F38" s="39"/>
      <c r="G38" s="28"/>
      <c r="H38" s="68"/>
      <c r="I38" s="56"/>
      <c r="J38" s="379"/>
      <c r="K38" s="380"/>
      <c r="L38" s="380"/>
      <c r="M38" s="381"/>
      <c r="N38" s="50"/>
    </row>
    <row r="39" spans="1:14" x14ac:dyDescent="0.2">
      <c r="A39" s="26"/>
      <c r="B39" s="26"/>
      <c r="C39" s="27"/>
      <c r="D39" s="39"/>
      <c r="E39" s="39"/>
      <c r="F39" s="39"/>
      <c r="G39" s="28"/>
      <c r="H39" s="68"/>
      <c r="I39" s="56"/>
      <c r="J39" s="379"/>
      <c r="K39" s="380"/>
      <c r="L39" s="380"/>
      <c r="M39" s="381"/>
      <c r="N39" s="50"/>
    </row>
    <row r="40" spans="1:14" x14ac:dyDescent="0.2">
      <c r="A40" s="26"/>
      <c r="B40" s="26"/>
      <c r="C40" s="27"/>
      <c r="D40" s="39"/>
      <c r="E40" s="39"/>
      <c r="F40" s="39"/>
      <c r="G40" s="28"/>
      <c r="H40" s="68"/>
      <c r="I40" s="56"/>
      <c r="J40" s="379"/>
      <c r="K40" s="380"/>
      <c r="L40" s="380"/>
      <c r="M40" s="381"/>
      <c r="N40" s="50"/>
    </row>
    <row r="41" spans="1:14" x14ac:dyDescent="0.2">
      <c r="A41" s="26"/>
      <c r="B41" s="26"/>
      <c r="C41" s="27"/>
      <c r="D41" s="39"/>
      <c r="E41" s="39"/>
      <c r="F41" s="39"/>
      <c r="G41" s="28"/>
      <c r="H41" s="68"/>
      <c r="I41" s="56"/>
      <c r="J41" s="379"/>
      <c r="K41" s="380"/>
      <c r="L41" s="380"/>
      <c r="M41" s="381"/>
      <c r="N41" s="50"/>
    </row>
    <row r="42" spans="1:14" ht="15" thickBot="1" x14ac:dyDescent="0.35">
      <c r="A42" s="26"/>
      <c r="B42" s="26"/>
      <c r="C42" s="18" t="s">
        <v>8</v>
      </c>
      <c r="E42" s="39"/>
      <c r="F42" s="39"/>
      <c r="G42" s="28"/>
      <c r="H42" s="68"/>
      <c r="I42" s="56"/>
      <c r="J42" s="379"/>
      <c r="K42" s="380"/>
      <c r="L42" s="380"/>
      <c r="M42" s="381"/>
      <c r="N42" s="50"/>
    </row>
    <row r="43" spans="1:14" ht="15" thickBot="1" x14ac:dyDescent="0.35">
      <c r="A43" s="26"/>
      <c r="B43" s="26"/>
      <c r="C43" s="35" t="s">
        <v>12</v>
      </c>
      <c r="D43" s="36" t="s">
        <v>13</v>
      </c>
      <c r="E43" s="39"/>
      <c r="F43" s="39"/>
      <c r="G43" s="28"/>
      <c r="H43" s="26"/>
      <c r="I43" s="56"/>
      <c r="J43" s="379"/>
      <c r="K43" s="380"/>
      <c r="L43" s="380"/>
      <c r="M43" s="381"/>
      <c r="N43" s="50"/>
    </row>
    <row r="44" spans="1:14" x14ac:dyDescent="0.2">
      <c r="A44" s="26"/>
      <c r="B44" s="26"/>
      <c r="C44" s="67">
        <v>410421</v>
      </c>
      <c r="D44" s="87">
        <f>SUMIF($H$22:$H$46,C44,$J$22:$M$46)</f>
        <v>0</v>
      </c>
      <c r="E44" s="39"/>
      <c r="F44" s="39"/>
      <c r="G44" s="28"/>
      <c r="H44" s="26"/>
      <c r="I44" s="56"/>
      <c r="J44" s="379"/>
      <c r="K44" s="380"/>
      <c r="L44" s="380"/>
      <c r="M44" s="381"/>
      <c r="N44" s="50"/>
    </row>
    <row r="45" spans="1:14" x14ac:dyDescent="0.2">
      <c r="A45" s="26"/>
      <c r="B45" s="26"/>
      <c r="C45" s="68">
        <v>410422</v>
      </c>
      <c r="D45" s="101">
        <f t="shared" ref="D45:D51" si="0">SUMIF($H$20:$H$44,C45,$J$20:$M$44)</f>
        <v>0</v>
      </c>
      <c r="E45" s="39"/>
      <c r="F45" s="39"/>
      <c r="G45" s="28"/>
      <c r="H45" s="26"/>
      <c r="I45" s="56"/>
      <c r="J45" s="379"/>
      <c r="K45" s="380"/>
      <c r="L45" s="380"/>
      <c r="M45" s="381"/>
      <c r="N45" s="50"/>
    </row>
    <row r="46" spans="1:14" x14ac:dyDescent="0.2">
      <c r="A46" s="26"/>
      <c r="B46" s="26"/>
      <c r="C46" s="68">
        <v>410423</v>
      </c>
      <c r="D46" s="101">
        <f t="shared" si="0"/>
        <v>0</v>
      </c>
      <c r="E46" s="39"/>
      <c r="F46" s="39"/>
      <c r="G46" s="28"/>
      <c r="H46" s="26"/>
      <c r="I46" s="56"/>
      <c r="J46" s="379"/>
      <c r="K46" s="380"/>
      <c r="L46" s="380"/>
      <c r="M46" s="381"/>
      <c r="N46" s="50"/>
    </row>
    <row r="47" spans="1:14" x14ac:dyDescent="0.2">
      <c r="A47" s="26"/>
      <c r="B47" s="26"/>
      <c r="C47" s="68">
        <v>410427</v>
      </c>
      <c r="D47" s="101">
        <f t="shared" si="0"/>
        <v>0</v>
      </c>
      <c r="E47" s="39"/>
      <c r="F47" s="39"/>
      <c r="G47" s="28"/>
      <c r="H47" s="26"/>
      <c r="I47" s="56"/>
      <c r="J47" s="63"/>
      <c r="K47" s="64"/>
      <c r="L47" s="64"/>
      <c r="M47" s="65"/>
      <c r="N47" s="50"/>
    </row>
    <row r="48" spans="1:14" x14ac:dyDescent="0.2">
      <c r="A48" s="26"/>
      <c r="B48" s="26"/>
      <c r="C48" s="68">
        <v>410428</v>
      </c>
      <c r="D48" s="101">
        <f t="shared" si="0"/>
        <v>0</v>
      </c>
      <c r="E48" s="39"/>
      <c r="F48" s="39"/>
      <c r="G48" s="28"/>
      <c r="H48" s="26"/>
      <c r="I48" s="56"/>
      <c r="J48" s="63"/>
      <c r="K48" s="64"/>
      <c r="L48" s="64"/>
      <c r="M48" s="65"/>
      <c r="N48" s="50"/>
    </row>
    <row r="49" spans="1:14" x14ac:dyDescent="0.2">
      <c r="A49" s="26"/>
      <c r="B49" s="26"/>
      <c r="C49" s="68">
        <v>410447</v>
      </c>
      <c r="D49" s="101">
        <f t="shared" si="0"/>
        <v>0</v>
      </c>
      <c r="E49" s="39"/>
      <c r="F49" s="39"/>
      <c r="G49" s="28"/>
      <c r="H49" s="26"/>
      <c r="I49" s="56"/>
      <c r="J49" s="63"/>
      <c r="K49" s="64"/>
      <c r="L49" s="64"/>
      <c r="M49" s="65"/>
      <c r="N49" s="50"/>
    </row>
    <row r="50" spans="1:14" x14ac:dyDescent="0.2">
      <c r="A50" s="26"/>
      <c r="B50" s="26"/>
      <c r="C50" s="68">
        <v>410481</v>
      </c>
      <c r="D50" s="101">
        <f t="shared" si="0"/>
        <v>934914</v>
      </c>
      <c r="E50" s="39"/>
      <c r="F50" s="39"/>
      <c r="G50" s="28"/>
      <c r="H50" s="26"/>
      <c r="I50" s="56"/>
      <c r="J50" s="63"/>
      <c r="K50" s="64"/>
      <c r="L50" s="64"/>
      <c r="M50" s="65"/>
      <c r="N50" s="50"/>
    </row>
    <row r="51" spans="1:14" ht="13.5" thickBot="1" x14ac:dyDescent="0.25">
      <c r="A51" s="26"/>
      <c r="B51" s="26"/>
      <c r="C51" s="68"/>
      <c r="D51" s="101">
        <f t="shared" si="0"/>
        <v>0</v>
      </c>
      <c r="E51" s="39"/>
      <c r="F51" s="39"/>
      <c r="G51" s="28"/>
      <c r="H51" s="26"/>
      <c r="I51" s="56"/>
      <c r="J51" s="379"/>
      <c r="K51" s="380"/>
      <c r="L51" s="380"/>
      <c r="M51" s="381"/>
      <c r="N51" s="50"/>
    </row>
    <row r="52" spans="1:14" ht="15" thickBot="1" x14ac:dyDescent="0.35">
      <c r="A52" s="26"/>
      <c r="B52" s="26"/>
      <c r="C52" s="35" t="s">
        <v>6</v>
      </c>
      <c r="D52" s="37">
        <f>SUM(D44:D51)</f>
        <v>934914</v>
      </c>
      <c r="E52" s="39"/>
      <c r="F52" s="39"/>
      <c r="G52" s="28"/>
      <c r="H52" s="26"/>
      <c r="I52" s="56"/>
      <c r="J52" s="379"/>
      <c r="K52" s="380"/>
      <c r="L52" s="380"/>
      <c r="M52" s="381"/>
      <c r="N52" s="50"/>
    </row>
    <row r="53" spans="1:14" ht="13.5" thickBot="1" x14ac:dyDescent="0.25">
      <c r="A53" s="29"/>
      <c r="B53" s="29"/>
      <c r="C53" s="30"/>
      <c r="D53" s="40"/>
      <c r="E53" s="40"/>
      <c r="F53" s="40"/>
      <c r="G53" s="31"/>
      <c r="H53" s="29"/>
      <c r="I53" s="56"/>
      <c r="J53" s="389"/>
      <c r="K53" s="390"/>
      <c r="L53" s="390"/>
      <c r="M53" s="391"/>
      <c r="N53" s="50"/>
    </row>
    <row r="54" spans="1:14" ht="15.75" thickBot="1" x14ac:dyDescent="0.35">
      <c r="A54" s="10"/>
      <c r="B54" s="11"/>
      <c r="C54" s="11"/>
      <c r="D54" s="11"/>
      <c r="E54" s="11"/>
      <c r="F54" s="11"/>
      <c r="G54" s="32"/>
      <c r="H54" s="57" t="s">
        <v>6</v>
      </c>
      <c r="I54" s="56"/>
      <c r="J54" s="364">
        <f>SUM(J22:M53)</f>
        <v>934914</v>
      </c>
      <c r="K54" s="365"/>
      <c r="L54" s="365"/>
      <c r="M54" s="366"/>
      <c r="N54" s="50">
        <f>SUM(N22:N53)</f>
        <v>0</v>
      </c>
    </row>
    <row r="55" spans="1:14" x14ac:dyDescent="0.2">
      <c r="A55" t="s">
        <v>43</v>
      </c>
    </row>
    <row r="56" spans="1:14" x14ac:dyDescent="0.2">
      <c r="A56" t="s">
        <v>44</v>
      </c>
    </row>
    <row r="57" spans="1:14" x14ac:dyDescent="0.2">
      <c r="A57" t="s">
        <v>45</v>
      </c>
    </row>
    <row r="58" spans="1:14" x14ac:dyDescent="0.2">
      <c r="A58" t="s">
        <v>46</v>
      </c>
    </row>
    <row r="59" spans="1:14" x14ac:dyDescent="0.2">
      <c r="A59" t="s">
        <v>47</v>
      </c>
    </row>
    <row r="62" spans="1:14" ht="13.5" thickBot="1" x14ac:dyDescent="0.25"/>
    <row r="63" spans="1:14" ht="14.25" thickBot="1" x14ac:dyDescent="0.3">
      <c r="A63" s="350" t="s">
        <v>30</v>
      </c>
      <c r="B63" s="351"/>
      <c r="C63" s="350" t="s">
        <v>48</v>
      </c>
      <c r="D63" s="351"/>
      <c r="E63" s="350" t="s">
        <v>49</v>
      </c>
      <c r="F63" s="352"/>
      <c r="G63" s="352"/>
      <c r="H63" s="351"/>
    </row>
    <row r="64" spans="1:14" x14ac:dyDescent="0.2">
      <c r="A64" s="8"/>
      <c r="B64" s="6"/>
      <c r="C64" s="8"/>
      <c r="D64" s="6"/>
      <c r="E64" s="355"/>
      <c r="F64" s="356"/>
      <c r="G64" s="356"/>
      <c r="H64" s="357"/>
    </row>
    <row r="65" spans="1:13" ht="13.5" thickBot="1" x14ac:dyDescent="0.25">
      <c r="A65" s="348" t="str">
        <f>C14</f>
        <v>JORGE RAMOS GREZ</v>
      </c>
      <c r="B65" s="349"/>
      <c r="C65" s="9"/>
      <c r="D65" s="7"/>
      <c r="E65" s="358"/>
      <c r="F65" s="359"/>
      <c r="G65" s="359"/>
      <c r="H65" s="360"/>
    </row>
    <row r="69" spans="1:13" ht="13.5" x14ac:dyDescent="0.25">
      <c r="I69" s="19"/>
      <c r="J69" s="19"/>
      <c r="K69" s="19"/>
      <c r="L69" s="19"/>
      <c r="M69" s="19"/>
    </row>
  </sheetData>
  <mergeCells count="32">
    <mergeCell ref="J42:M42"/>
    <mergeCell ref="J53:M53"/>
    <mergeCell ref="J54:M54"/>
    <mergeCell ref="J43:M43"/>
    <mergeCell ref="J44:M44"/>
    <mergeCell ref="J52:M52"/>
    <mergeCell ref="J51:M51"/>
    <mergeCell ref="J45:M45"/>
    <mergeCell ref="J46:M46"/>
    <mergeCell ref="A63:B63"/>
    <mergeCell ref="C63:D63"/>
    <mergeCell ref="E63:H63"/>
    <mergeCell ref="E64:H65"/>
    <mergeCell ref="A65:B65"/>
    <mergeCell ref="J41:M41"/>
    <mergeCell ref="J22:M22"/>
    <mergeCell ref="J37:M37"/>
    <mergeCell ref="J38:M38"/>
    <mergeCell ref="J39:M39"/>
    <mergeCell ref="J40:M40"/>
    <mergeCell ref="B7:H7"/>
    <mergeCell ref="K8:M8"/>
    <mergeCell ref="J24:M24"/>
    <mergeCell ref="J26:M26"/>
    <mergeCell ref="J23:M23"/>
    <mergeCell ref="B10:H10"/>
    <mergeCell ref="K12:M12"/>
    <mergeCell ref="J21:M21"/>
    <mergeCell ref="C14:M14"/>
    <mergeCell ref="J20:M20"/>
    <mergeCell ref="A20:G20"/>
    <mergeCell ref="C21:G21"/>
  </mergeCells>
  <phoneticPr fontId="3" type="noConversion"/>
  <pageMargins left="0.41" right="0.32" top="0.47" bottom="0.53" header="0" footer="0"/>
  <pageSetup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Q82"/>
  <sheetViews>
    <sheetView showGridLines="0" showZeros="0" topLeftCell="A7" workbookViewId="0">
      <selection activeCell="C19" sqref="B19:C19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4" spans="1:17" ht="19.5" thickBot="1" x14ac:dyDescent="0.35">
      <c r="C4" s="318" t="s">
        <v>17</v>
      </c>
      <c r="D4" s="318"/>
      <c r="E4" s="318"/>
      <c r="F4" s="318"/>
      <c r="G4" s="318"/>
      <c r="H4" s="318"/>
      <c r="I4" s="319"/>
      <c r="J4" s="12"/>
    </row>
    <row r="5" spans="1:17" ht="13.5" thickBot="1" x14ac:dyDescent="0.25">
      <c r="C5" s="320" t="s">
        <v>28</v>
      </c>
      <c r="D5" s="320"/>
      <c r="E5" s="320"/>
      <c r="F5" s="320"/>
      <c r="G5" s="320"/>
      <c r="H5" s="320"/>
      <c r="I5" s="320"/>
      <c r="J5" s="61" t="s">
        <v>14</v>
      </c>
      <c r="K5" s="44"/>
      <c r="L5" s="330" t="s">
        <v>37</v>
      </c>
      <c r="M5" s="331"/>
      <c r="N5" s="332"/>
      <c r="O5" s="12"/>
    </row>
    <row r="6" spans="1:17" ht="13.5" thickBot="1" x14ac:dyDescent="0.25">
      <c r="J6" s="5"/>
      <c r="K6" s="45"/>
      <c r="L6" s="333"/>
      <c r="M6" s="334"/>
      <c r="N6" s="335"/>
      <c r="O6" s="12"/>
    </row>
    <row r="7" spans="1:17" ht="13.5" thickBot="1" x14ac:dyDescent="0.25">
      <c r="K7" s="12"/>
      <c r="L7" s="12"/>
      <c r="M7" s="12"/>
      <c r="N7" s="12"/>
      <c r="O7" s="12"/>
    </row>
    <row r="8" spans="1:17" ht="15.75" thickBot="1" x14ac:dyDescent="0.35">
      <c r="D8" s="14"/>
      <c r="E8" s="3"/>
      <c r="F8" s="3"/>
      <c r="G8" s="3"/>
      <c r="H8" s="3"/>
      <c r="J8" s="59" t="s">
        <v>16</v>
      </c>
      <c r="K8" s="46"/>
      <c r="L8" s="62"/>
      <c r="M8" s="55" t="s">
        <v>7</v>
      </c>
      <c r="N8" s="49"/>
      <c r="O8" s="12"/>
    </row>
    <row r="9" spans="1:17" ht="14.25" thickBot="1" x14ac:dyDescent="0.3">
      <c r="D9" s="4"/>
      <c r="J9" s="1"/>
      <c r="K9" s="41"/>
      <c r="L9" s="336">
        <f ca="1">TODAY()</f>
        <v>43049</v>
      </c>
      <c r="M9" s="337"/>
      <c r="N9" s="338"/>
      <c r="O9" s="12"/>
    </row>
    <row r="10" spans="1:17" ht="13.5" thickBot="1" x14ac:dyDescent="0.25"/>
    <row r="11" spans="1:17" ht="14.25" thickBot="1" x14ac:dyDescent="0.3">
      <c r="A11" s="15" t="s">
        <v>0</v>
      </c>
      <c r="D11" s="345" t="s">
        <v>145</v>
      </c>
      <c r="E11" s="346"/>
      <c r="F11" s="346"/>
      <c r="G11" s="346"/>
      <c r="H11" s="346"/>
      <c r="I11" s="346"/>
      <c r="J11" s="346"/>
      <c r="K11" s="346"/>
      <c r="L11" s="346"/>
      <c r="M11" s="346"/>
      <c r="N11" s="347"/>
      <c r="O11" s="51"/>
    </row>
    <row r="12" spans="1:17" ht="6" customHeight="1" thickBot="1" x14ac:dyDescent="0.2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4.25" thickBot="1" x14ac:dyDescent="0.3">
      <c r="A13" s="15" t="s">
        <v>15</v>
      </c>
      <c r="C13" s="164" t="s">
        <v>146</v>
      </c>
      <c r="E13" s="34" t="s">
        <v>18</v>
      </c>
      <c r="F13" s="66">
        <v>3521</v>
      </c>
      <c r="G13" s="81" t="s">
        <v>63</v>
      </c>
      <c r="H13" s="80">
        <v>41</v>
      </c>
      <c r="J13" s="15" t="s">
        <v>26</v>
      </c>
      <c r="K13" s="15"/>
    </row>
    <row r="14" spans="1:17" ht="14.25" thickBot="1" x14ac:dyDescent="0.3">
      <c r="J14" t="s">
        <v>25</v>
      </c>
      <c r="L14" s="78"/>
      <c r="M14" s="79"/>
      <c r="N14" s="82"/>
    </row>
    <row r="15" spans="1:17" ht="14.25" thickBot="1" x14ac:dyDescent="0.3">
      <c r="J15" t="s">
        <v>19</v>
      </c>
      <c r="L15" s="78"/>
      <c r="M15" s="79"/>
      <c r="N15" s="82"/>
    </row>
    <row r="16" spans="1:17" ht="13.5" thickBot="1" x14ac:dyDescent="0.25"/>
    <row r="17" spans="1:15" ht="12.75" customHeight="1" thickBot="1" x14ac:dyDescent="0.35">
      <c r="A17" s="20"/>
      <c r="B17" s="327" t="s">
        <v>27</v>
      </c>
      <c r="C17" s="328"/>
      <c r="D17" s="328"/>
      <c r="E17" s="328"/>
      <c r="F17" s="328"/>
      <c r="G17" s="328"/>
      <c r="H17" s="329"/>
      <c r="I17" s="22" t="s">
        <v>23</v>
      </c>
      <c r="J17" s="23"/>
      <c r="K17" s="342" t="s">
        <v>32</v>
      </c>
      <c r="L17" s="343"/>
      <c r="M17" s="343"/>
      <c r="N17" s="344"/>
    </row>
    <row r="18" spans="1:15" ht="12.75" customHeight="1" thickBot="1" x14ac:dyDescent="0.35">
      <c r="A18" s="21" t="s">
        <v>35</v>
      </c>
      <c r="B18" s="17" t="s">
        <v>1</v>
      </c>
      <c r="C18" s="22" t="s">
        <v>2</v>
      </c>
      <c r="D18" s="327" t="s">
        <v>3</v>
      </c>
      <c r="E18" s="328"/>
      <c r="F18" s="328"/>
      <c r="G18" s="328"/>
      <c r="H18" s="329"/>
      <c r="I18" s="23" t="s">
        <v>4</v>
      </c>
      <c r="J18" s="23"/>
      <c r="K18" s="324" t="s">
        <v>5</v>
      </c>
      <c r="L18" s="325"/>
      <c r="M18" s="325"/>
      <c r="N18" s="326"/>
    </row>
    <row r="19" spans="1:15" s="104" customFormat="1" x14ac:dyDescent="0.2">
      <c r="A19" s="102">
        <v>1</v>
      </c>
      <c r="B19" s="149">
        <v>776</v>
      </c>
      <c r="C19" s="166">
        <v>40297</v>
      </c>
      <c r="D19" s="167" t="s">
        <v>147</v>
      </c>
      <c r="E19" s="150"/>
      <c r="F19" s="150"/>
      <c r="G19" s="150"/>
      <c r="H19" s="151"/>
      <c r="I19" s="149">
        <v>110510</v>
      </c>
      <c r="J19" s="124"/>
      <c r="K19" s="367">
        <v>116620</v>
      </c>
      <c r="L19" s="368"/>
      <c r="M19" s="368"/>
      <c r="N19" s="369"/>
      <c r="O19" s="103"/>
    </row>
    <row r="20" spans="1:15" s="104" customFormat="1" x14ac:dyDescent="0.2">
      <c r="A20" s="105">
        <v>2</v>
      </c>
      <c r="B20" s="125"/>
      <c r="C20" s="126"/>
      <c r="D20" s="127"/>
      <c r="E20" s="128"/>
      <c r="F20" s="128"/>
      <c r="G20" s="128"/>
      <c r="H20" s="129"/>
      <c r="I20" s="125"/>
      <c r="J20" s="124"/>
      <c r="K20" s="339"/>
      <c r="L20" s="340"/>
      <c r="M20" s="340"/>
      <c r="N20" s="341"/>
      <c r="O20" s="103"/>
    </row>
    <row r="21" spans="1:15" s="104" customFormat="1" x14ac:dyDescent="0.2">
      <c r="A21" s="105">
        <v>3</v>
      </c>
      <c r="B21" s="125"/>
      <c r="C21" s="126"/>
      <c r="D21" s="127"/>
      <c r="E21" s="128"/>
      <c r="F21" s="128"/>
      <c r="G21" s="128"/>
      <c r="H21" s="129"/>
      <c r="I21" s="125"/>
      <c r="J21" s="124"/>
      <c r="K21" s="339"/>
      <c r="L21" s="340"/>
      <c r="M21" s="340"/>
      <c r="N21" s="341"/>
      <c r="O21" s="103"/>
    </row>
    <row r="22" spans="1:15" s="104" customFormat="1" x14ac:dyDescent="0.2">
      <c r="A22" s="105">
        <v>4</v>
      </c>
      <c r="B22" s="125"/>
      <c r="C22" s="126"/>
      <c r="D22" s="127"/>
      <c r="E22" s="128"/>
      <c r="F22" s="128"/>
      <c r="G22" s="128"/>
      <c r="H22" s="129"/>
      <c r="I22" s="125"/>
      <c r="J22" s="124"/>
      <c r="K22" s="339"/>
      <c r="L22" s="340"/>
      <c r="M22" s="340"/>
      <c r="N22" s="341"/>
      <c r="O22" s="103"/>
    </row>
    <row r="23" spans="1:15" s="104" customFormat="1" x14ac:dyDescent="0.2">
      <c r="A23" s="105">
        <v>5</v>
      </c>
      <c r="B23" s="125"/>
      <c r="C23" s="126"/>
      <c r="D23" s="127"/>
      <c r="E23" s="128"/>
      <c r="F23" s="128"/>
      <c r="G23" s="128"/>
      <c r="H23" s="129"/>
      <c r="I23" s="125"/>
      <c r="J23" s="124"/>
      <c r="K23" s="339"/>
      <c r="L23" s="340"/>
      <c r="M23" s="340"/>
      <c r="N23" s="341"/>
      <c r="O23" s="103"/>
    </row>
    <row r="24" spans="1:15" s="104" customFormat="1" x14ac:dyDescent="0.2">
      <c r="A24" s="105">
        <v>6</v>
      </c>
      <c r="B24" s="125"/>
      <c r="C24" s="126"/>
      <c r="D24" s="127"/>
      <c r="E24" s="128"/>
      <c r="F24" s="128"/>
      <c r="G24" s="128"/>
      <c r="H24" s="129"/>
      <c r="I24" s="125"/>
      <c r="J24" s="124"/>
      <c r="K24" s="339"/>
      <c r="L24" s="340"/>
      <c r="M24" s="340"/>
      <c r="N24" s="341"/>
      <c r="O24" s="103"/>
    </row>
    <row r="25" spans="1:15" s="104" customFormat="1" ht="12" x14ac:dyDescent="0.2">
      <c r="A25" s="105">
        <v>7</v>
      </c>
      <c r="B25" s="118"/>
      <c r="C25" s="119"/>
      <c r="D25" s="120"/>
      <c r="E25" s="121"/>
      <c r="F25" s="121"/>
      <c r="G25" s="121"/>
      <c r="H25" s="122"/>
      <c r="I25" s="118"/>
      <c r="J25" s="117"/>
      <c r="K25" s="321"/>
      <c r="L25" s="322"/>
      <c r="M25" s="322"/>
      <c r="N25" s="323"/>
      <c r="O25" s="103"/>
    </row>
    <row r="26" spans="1:15" s="104" customFormat="1" ht="12" x14ac:dyDescent="0.2">
      <c r="A26" s="105">
        <v>8</v>
      </c>
      <c r="B26" s="118"/>
      <c r="C26" s="119"/>
      <c r="D26" s="120"/>
      <c r="E26" s="121"/>
      <c r="F26" s="121"/>
      <c r="G26" s="121"/>
      <c r="H26" s="122"/>
      <c r="I26" s="118"/>
      <c r="J26" s="117"/>
      <c r="K26" s="321"/>
      <c r="L26" s="322"/>
      <c r="M26" s="322"/>
      <c r="N26" s="323"/>
      <c r="O26" s="103"/>
    </row>
    <row r="27" spans="1:15" s="104" customFormat="1" ht="12" x14ac:dyDescent="0.2">
      <c r="A27" s="105">
        <v>9</v>
      </c>
      <c r="B27" s="118"/>
      <c r="C27" s="119"/>
      <c r="D27" s="120"/>
      <c r="E27" s="121"/>
      <c r="F27" s="121"/>
      <c r="G27" s="121"/>
      <c r="H27" s="122"/>
      <c r="I27" s="118"/>
      <c r="J27" s="117"/>
      <c r="K27" s="321"/>
      <c r="L27" s="322"/>
      <c r="M27" s="322"/>
      <c r="N27" s="323"/>
      <c r="O27" s="103"/>
    </row>
    <row r="28" spans="1:15" s="104" customFormat="1" ht="12" x14ac:dyDescent="0.2">
      <c r="A28" s="105">
        <v>10</v>
      </c>
      <c r="B28" s="118"/>
      <c r="C28" s="119"/>
      <c r="D28" s="120"/>
      <c r="E28" s="121"/>
      <c r="F28" s="121"/>
      <c r="G28" s="121"/>
      <c r="H28" s="122"/>
      <c r="I28" s="118"/>
      <c r="J28" s="117"/>
      <c r="K28" s="321"/>
      <c r="L28" s="322"/>
      <c r="M28" s="322"/>
      <c r="N28" s="323"/>
      <c r="O28" s="103"/>
    </row>
    <row r="29" spans="1:15" s="104" customFormat="1" ht="12" x14ac:dyDescent="0.2">
      <c r="A29" s="105">
        <v>11</v>
      </c>
      <c r="B29" s="118"/>
      <c r="C29" s="119"/>
      <c r="D29" s="120"/>
      <c r="E29" s="121"/>
      <c r="F29" s="121"/>
      <c r="G29" s="121"/>
      <c r="H29" s="122"/>
      <c r="I29" s="118"/>
      <c r="J29" s="117"/>
      <c r="K29" s="321"/>
      <c r="L29" s="322"/>
      <c r="M29" s="322"/>
      <c r="N29" s="323"/>
      <c r="O29" s="103"/>
    </row>
    <row r="30" spans="1:15" s="104" customFormat="1" ht="12.75" customHeight="1" x14ac:dyDescent="0.2">
      <c r="A30" s="105">
        <v>12</v>
      </c>
      <c r="B30" s="118"/>
      <c r="C30" s="119"/>
      <c r="D30" s="370"/>
      <c r="E30" s="371"/>
      <c r="F30" s="371"/>
      <c r="G30" s="371"/>
      <c r="H30" s="372"/>
      <c r="I30" s="118"/>
      <c r="J30" s="117"/>
      <c r="K30" s="321"/>
      <c r="L30" s="322"/>
      <c r="M30" s="322"/>
      <c r="N30" s="323"/>
      <c r="O30" s="103"/>
    </row>
    <row r="31" spans="1:15" s="104" customFormat="1" ht="12.75" customHeight="1" x14ac:dyDescent="0.2">
      <c r="A31" s="105">
        <v>13</v>
      </c>
      <c r="B31" s="118"/>
      <c r="C31" s="119"/>
      <c r="D31" s="370"/>
      <c r="E31" s="371"/>
      <c r="F31" s="371"/>
      <c r="G31" s="371"/>
      <c r="H31" s="372"/>
      <c r="I31" s="118"/>
      <c r="J31" s="117"/>
      <c r="K31" s="321"/>
      <c r="L31" s="322"/>
      <c r="M31" s="322"/>
      <c r="N31" s="323"/>
      <c r="O31" s="103"/>
    </row>
    <row r="32" spans="1:15" s="104" customFormat="1" ht="12" x14ac:dyDescent="0.2">
      <c r="A32" s="105">
        <v>14</v>
      </c>
      <c r="B32" s="118"/>
      <c r="C32" s="119"/>
      <c r="D32" s="120"/>
      <c r="E32" s="121"/>
      <c r="F32" s="121"/>
      <c r="G32" s="121"/>
      <c r="H32" s="122"/>
      <c r="I32" s="118"/>
      <c r="J32" s="117"/>
      <c r="K32" s="321"/>
      <c r="L32" s="322"/>
      <c r="M32" s="322"/>
      <c r="N32" s="323"/>
      <c r="O32" s="103"/>
    </row>
    <row r="33" spans="1:15" s="104" customFormat="1" ht="12" x14ac:dyDescent="0.2">
      <c r="A33" s="105">
        <v>15</v>
      </c>
      <c r="B33" s="118"/>
      <c r="C33" s="119"/>
      <c r="D33" s="120"/>
      <c r="E33" s="121"/>
      <c r="F33" s="121"/>
      <c r="G33" s="121"/>
      <c r="H33" s="122"/>
      <c r="I33" s="118"/>
      <c r="J33" s="117"/>
      <c r="K33" s="321"/>
      <c r="L33" s="322"/>
      <c r="M33" s="322"/>
      <c r="N33" s="323"/>
      <c r="O33" s="103"/>
    </row>
    <row r="34" spans="1:15" s="104" customFormat="1" ht="12" x14ac:dyDescent="0.2">
      <c r="A34" s="105">
        <v>16</v>
      </c>
      <c r="B34" s="118"/>
      <c r="C34" s="119"/>
      <c r="D34" s="120"/>
      <c r="E34" s="121"/>
      <c r="F34" s="121"/>
      <c r="G34" s="121"/>
      <c r="H34" s="122"/>
      <c r="I34" s="118"/>
      <c r="J34" s="117"/>
      <c r="K34" s="321"/>
      <c r="L34" s="322"/>
      <c r="M34" s="322"/>
      <c r="N34" s="323"/>
      <c r="O34" s="103"/>
    </row>
    <row r="35" spans="1:15" s="104" customFormat="1" ht="12" x14ac:dyDescent="0.2">
      <c r="A35" s="105">
        <v>17</v>
      </c>
      <c r="B35" s="118"/>
      <c r="C35" s="119"/>
      <c r="D35" s="120"/>
      <c r="E35" s="121"/>
      <c r="F35" s="121"/>
      <c r="G35" s="121"/>
      <c r="H35" s="122"/>
      <c r="I35" s="118"/>
      <c r="J35" s="117"/>
      <c r="K35" s="321"/>
      <c r="L35" s="322"/>
      <c r="M35" s="322"/>
      <c r="N35" s="323"/>
      <c r="O35" s="103"/>
    </row>
    <row r="36" spans="1:15" s="104" customFormat="1" ht="12" x14ac:dyDescent="0.2">
      <c r="A36" s="105">
        <v>18</v>
      </c>
      <c r="B36" s="118"/>
      <c r="C36" s="119"/>
      <c r="D36" s="120"/>
      <c r="E36" s="121"/>
      <c r="F36" s="121"/>
      <c r="G36" s="121"/>
      <c r="H36" s="122"/>
      <c r="I36" s="118"/>
      <c r="J36" s="117"/>
      <c r="K36" s="321"/>
      <c r="L36" s="322"/>
      <c r="M36" s="322"/>
      <c r="N36" s="323"/>
      <c r="O36" s="103"/>
    </row>
    <row r="37" spans="1:15" s="104" customFormat="1" ht="12" x14ac:dyDescent="0.2">
      <c r="A37" s="105">
        <v>19</v>
      </c>
      <c r="B37" s="118"/>
      <c r="C37" s="119"/>
      <c r="D37" s="120"/>
      <c r="E37" s="121"/>
      <c r="F37" s="121"/>
      <c r="G37" s="121"/>
      <c r="H37" s="122"/>
      <c r="I37" s="118"/>
      <c r="J37" s="117"/>
      <c r="K37" s="321"/>
      <c r="L37" s="322"/>
      <c r="M37" s="322"/>
      <c r="N37" s="323"/>
      <c r="O37" s="103"/>
    </row>
    <row r="38" spans="1:15" s="104" customFormat="1" ht="12" x14ac:dyDescent="0.2">
      <c r="A38" s="105">
        <v>20</v>
      </c>
      <c r="B38" s="118"/>
      <c r="C38" s="119"/>
      <c r="D38" s="120"/>
      <c r="E38" s="121"/>
      <c r="F38" s="121"/>
      <c r="G38" s="121"/>
      <c r="H38" s="122"/>
      <c r="I38" s="118"/>
      <c r="J38" s="117"/>
      <c r="K38" s="321"/>
      <c r="L38" s="322"/>
      <c r="M38" s="322"/>
      <c r="N38" s="323"/>
      <c r="O38" s="103"/>
    </row>
    <row r="39" spans="1:15" s="104" customFormat="1" ht="12" x14ac:dyDescent="0.2">
      <c r="A39" s="105">
        <v>21</v>
      </c>
      <c r="B39" s="132"/>
      <c r="C39" s="133"/>
      <c r="D39" s="134"/>
      <c r="E39" s="135"/>
      <c r="F39" s="135"/>
      <c r="G39" s="135"/>
      <c r="H39" s="136"/>
      <c r="I39" s="118"/>
      <c r="J39" s="117"/>
      <c r="K39" s="321"/>
      <c r="L39" s="322"/>
      <c r="M39" s="322"/>
      <c r="N39" s="323"/>
      <c r="O39" s="103"/>
    </row>
    <row r="40" spans="1:15" s="104" customFormat="1" ht="12" x14ac:dyDescent="0.2">
      <c r="A40" s="105">
        <v>22</v>
      </c>
      <c r="B40" s="118"/>
      <c r="C40" s="119"/>
      <c r="D40" s="120"/>
      <c r="E40" s="121"/>
      <c r="F40" s="121"/>
      <c r="G40" s="121"/>
      <c r="H40" s="122"/>
      <c r="I40" s="118"/>
      <c r="J40" s="117"/>
      <c r="K40" s="321"/>
      <c r="L40" s="322"/>
      <c r="M40" s="322"/>
      <c r="N40" s="323"/>
      <c r="O40" s="103"/>
    </row>
    <row r="41" spans="1:15" s="104" customFormat="1" ht="12" x14ac:dyDescent="0.2">
      <c r="A41" s="105">
        <v>23</v>
      </c>
      <c r="B41" s="118"/>
      <c r="C41" s="119"/>
      <c r="D41" s="120"/>
      <c r="E41" s="121"/>
      <c r="F41" s="121"/>
      <c r="G41" s="121"/>
      <c r="H41" s="122"/>
      <c r="I41" s="118"/>
      <c r="J41" s="117"/>
      <c r="K41" s="321"/>
      <c r="L41" s="322"/>
      <c r="M41" s="322"/>
      <c r="N41" s="323"/>
      <c r="O41" s="103"/>
    </row>
    <row r="42" spans="1:15" s="104" customFormat="1" ht="12" x14ac:dyDescent="0.2">
      <c r="A42" s="105">
        <v>24</v>
      </c>
      <c r="B42" s="118"/>
      <c r="C42" s="119"/>
      <c r="D42" s="120"/>
      <c r="E42" s="121"/>
      <c r="F42" s="121"/>
      <c r="G42" s="121"/>
      <c r="H42" s="122"/>
      <c r="I42" s="118"/>
      <c r="J42" s="117"/>
      <c r="K42" s="321"/>
      <c r="L42" s="322"/>
      <c r="M42" s="322"/>
      <c r="N42" s="323"/>
      <c r="O42" s="103"/>
    </row>
    <row r="43" spans="1:15" s="104" customFormat="1" ht="12" x14ac:dyDescent="0.2">
      <c r="A43" s="105">
        <v>25</v>
      </c>
      <c r="B43" s="118"/>
      <c r="C43" s="119"/>
      <c r="D43" s="120"/>
      <c r="E43" s="121"/>
      <c r="F43" s="121"/>
      <c r="G43" s="121"/>
      <c r="H43" s="122"/>
      <c r="I43" s="118"/>
      <c r="J43" s="117"/>
      <c r="K43" s="321"/>
      <c r="L43" s="322"/>
      <c r="M43" s="322"/>
      <c r="N43" s="323"/>
      <c r="O43" s="103"/>
    </row>
    <row r="44" spans="1:15" s="104" customFormat="1" ht="12" x14ac:dyDescent="0.2">
      <c r="A44" s="105">
        <v>26</v>
      </c>
      <c r="B44" s="132"/>
      <c r="C44" s="133"/>
      <c r="D44" s="134"/>
      <c r="E44" s="135"/>
      <c r="F44" s="135"/>
      <c r="G44" s="135"/>
      <c r="H44" s="136"/>
      <c r="I44" s="118"/>
      <c r="J44" s="117"/>
      <c r="K44" s="321"/>
      <c r="L44" s="322"/>
      <c r="M44" s="322"/>
      <c r="N44" s="323"/>
      <c r="O44" s="103"/>
    </row>
    <row r="45" spans="1:15" s="104" customFormat="1" ht="12" x14ac:dyDescent="0.2">
      <c r="A45" s="105">
        <v>27</v>
      </c>
      <c r="B45" s="132"/>
      <c r="C45" s="133"/>
      <c r="D45" s="134"/>
      <c r="E45" s="135"/>
      <c r="F45" s="135"/>
      <c r="G45" s="135"/>
      <c r="H45" s="136"/>
      <c r="I45" s="118"/>
      <c r="J45" s="117"/>
      <c r="K45" s="321"/>
      <c r="L45" s="322"/>
      <c r="M45" s="322"/>
      <c r="N45" s="323"/>
      <c r="O45" s="103"/>
    </row>
    <row r="46" spans="1:15" s="104" customFormat="1" ht="12" x14ac:dyDescent="0.2">
      <c r="A46" s="105">
        <v>28</v>
      </c>
      <c r="B46" s="118"/>
      <c r="C46" s="119"/>
      <c r="D46" s="120"/>
      <c r="E46" s="121"/>
      <c r="F46" s="121"/>
      <c r="G46" s="121"/>
      <c r="H46" s="122"/>
      <c r="I46" s="118"/>
      <c r="J46" s="117"/>
      <c r="K46" s="321"/>
      <c r="L46" s="322"/>
      <c r="M46" s="322"/>
      <c r="N46" s="323"/>
      <c r="O46" s="103"/>
    </row>
    <row r="47" spans="1:15" s="104" customFormat="1" ht="12" x14ac:dyDescent="0.2">
      <c r="A47" s="105">
        <v>29</v>
      </c>
      <c r="B47" s="118"/>
      <c r="C47" s="119"/>
      <c r="D47" s="120"/>
      <c r="E47" s="121"/>
      <c r="F47" s="121"/>
      <c r="G47" s="121"/>
      <c r="H47" s="122"/>
      <c r="I47" s="118"/>
      <c r="J47" s="117"/>
      <c r="K47" s="321"/>
      <c r="L47" s="322"/>
      <c r="M47" s="322"/>
      <c r="N47" s="323"/>
      <c r="O47" s="103"/>
    </row>
    <row r="48" spans="1:15" s="104" customFormat="1" ht="12" x14ac:dyDescent="0.2">
      <c r="A48" s="105">
        <v>30</v>
      </c>
      <c r="B48" s="118"/>
      <c r="C48" s="119"/>
      <c r="D48" s="120"/>
      <c r="E48" s="121"/>
      <c r="F48" s="121"/>
      <c r="G48" s="121"/>
      <c r="H48" s="122"/>
      <c r="I48" s="118"/>
      <c r="J48" s="117"/>
      <c r="K48" s="321"/>
      <c r="L48" s="322"/>
      <c r="M48" s="322"/>
      <c r="N48" s="323"/>
      <c r="O48" s="103"/>
    </row>
    <row r="49" spans="1:15" s="104" customFormat="1" ht="12" x14ac:dyDescent="0.2">
      <c r="A49" s="105">
        <v>31</v>
      </c>
      <c r="B49" s="118"/>
      <c r="C49" s="137"/>
      <c r="D49" s="120"/>
      <c r="E49" s="121"/>
      <c r="F49" s="121"/>
      <c r="G49" s="121"/>
      <c r="H49" s="122"/>
      <c r="I49" s="118"/>
      <c r="J49" s="117"/>
      <c r="K49" s="321"/>
      <c r="L49" s="322"/>
      <c r="M49" s="322"/>
      <c r="N49" s="323"/>
      <c r="O49" s="103"/>
    </row>
    <row r="50" spans="1:15" s="104" customFormat="1" ht="12" x14ac:dyDescent="0.2">
      <c r="A50" s="146">
        <v>32</v>
      </c>
      <c r="B50" s="118"/>
      <c r="C50" s="137"/>
      <c r="D50" s="120"/>
      <c r="E50" s="121"/>
      <c r="F50" s="121"/>
      <c r="G50" s="121"/>
      <c r="H50" s="122"/>
      <c r="I50" s="118"/>
      <c r="J50" s="117"/>
      <c r="K50" s="321"/>
      <c r="L50" s="322"/>
      <c r="M50" s="322"/>
      <c r="N50" s="323"/>
      <c r="O50" s="103"/>
    </row>
    <row r="51" spans="1:15" s="104" customFormat="1" ht="12" x14ac:dyDescent="0.2">
      <c r="A51" s="146">
        <v>33</v>
      </c>
      <c r="B51" s="118"/>
      <c r="C51" s="137"/>
      <c r="D51" s="120"/>
      <c r="E51" s="121"/>
      <c r="F51" s="121"/>
      <c r="G51" s="121"/>
      <c r="H51" s="122"/>
      <c r="I51" s="118"/>
      <c r="J51" s="117"/>
      <c r="K51" s="321"/>
      <c r="L51" s="322"/>
      <c r="M51" s="322"/>
      <c r="N51" s="323"/>
      <c r="O51" s="103"/>
    </row>
    <row r="52" spans="1:15" s="104" customFormat="1" ht="12" x14ac:dyDescent="0.2">
      <c r="A52" s="146">
        <v>34</v>
      </c>
      <c r="B52" s="118"/>
      <c r="C52" s="137"/>
      <c r="D52" s="120"/>
      <c r="E52" s="121"/>
      <c r="F52" s="121"/>
      <c r="G52" s="121"/>
      <c r="H52" s="122"/>
      <c r="I52" s="118"/>
      <c r="J52" s="117"/>
      <c r="K52" s="321"/>
      <c r="L52" s="322"/>
      <c r="M52" s="322"/>
      <c r="N52" s="323"/>
      <c r="O52" s="103"/>
    </row>
    <row r="53" spans="1:15" s="104" customFormat="1" ht="12" x14ac:dyDescent="0.2">
      <c r="A53" s="146">
        <v>35</v>
      </c>
      <c r="B53" s="118"/>
      <c r="C53" s="137"/>
      <c r="D53" s="120"/>
      <c r="E53" s="121"/>
      <c r="F53" s="121"/>
      <c r="G53" s="121"/>
      <c r="H53" s="122"/>
      <c r="I53" s="118"/>
      <c r="J53" s="117"/>
      <c r="K53" s="321"/>
      <c r="L53" s="322"/>
      <c r="M53" s="322"/>
      <c r="N53" s="323"/>
      <c r="O53" s="103"/>
    </row>
    <row r="54" spans="1:15" s="104" customFormat="1" ht="12" x14ac:dyDescent="0.2">
      <c r="A54" s="146">
        <v>36</v>
      </c>
      <c r="B54" s="118"/>
      <c r="C54" s="137"/>
      <c r="D54" s="120"/>
      <c r="E54" s="121"/>
      <c r="F54" s="121"/>
      <c r="G54" s="121"/>
      <c r="H54" s="122"/>
      <c r="I54" s="118"/>
      <c r="J54" s="117"/>
      <c r="K54" s="321"/>
      <c r="L54" s="322"/>
      <c r="M54" s="322"/>
      <c r="N54" s="323"/>
      <c r="O54" s="103"/>
    </row>
    <row r="55" spans="1:15" s="104" customFormat="1" ht="12" x14ac:dyDescent="0.2">
      <c r="A55" s="146">
        <v>37</v>
      </c>
      <c r="B55" s="118"/>
      <c r="C55" s="137"/>
      <c r="D55" s="120"/>
      <c r="E55" s="121"/>
      <c r="F55" s="121"/>
      <c r="G55" s="121"/>
      <c r="H55" s="122"/>
      <c r="I55" s="118"/>
      <c r="J55" s="117"/>
      <c r="K55" s="321"/>
      <c r="L55" s="322"/>
      <c r="M55" s="322"/>
      <c r="N55" s="323"/>
      <c r="O55" s="103"/>
    </row>
    <row r="56" spans="1:15" s="104" customFormat="1" thickBot="1" x14ac:dyDescent="0.25">
      <c r="A56" s="106">
        <v>38</v>
      </c>
      <c r="B56" s="132"/>
      <c r="C56" s="133"/>
      <c r="D56" s="134"/>
      <c r="E56" s="135"/>
      <c r="F56" s="135"/>
      <c r="G56" s="135"/>
      <c r="H56" s="136"/>
      <c r="I56" s="118"/>
      <c r="J56" s="117"/>
      <c r="K56" s="321"/>
      <c r="L56" s="322"/>
      <c r="M56" s="322"/>
      <c r="N56" s="323"/>
      <c r="O56" s="103"/>
    </row>
    <row r="57" spans="1:15" ht="15.75" thickBot="1" x14ac:dyDescent="0.35">
      <c r="A57" s="10"/>
      <c r="B57" s="10"/>
      <c r="C57" s="11"/>
      <c r="D57" s="11"/>
      <c r="E57" s="11"/>
      <c r="F57" s="11"/>
      <c r="G57" s="11"/>
      <c r="H57" s="32"/>
      <c r="I57" s="57" t="s">
        <v>6</v>
      </c>
      <c r="J57" s="56">
        <f>SUM(J19:J44)</f>
        <v>0</v>
      </c>
      <c r="K57" s="364">
        <f>SUM(K19:N56)</f>
        <v>116620</v>
      </c>
      <c r="L57" s="365"/>
      <c r="M57" s="365"/>
      <c r="N57" s="366"/>
      <c r="O57" s="50">
        <f>SUM(O19:O44)</f>
        <v>0</v>
      </c>
    </row>
    <row r="58" spans="1:15" ht="8.25" customHeight="1" x14ac:dyDescent="0.2"/>
    <row r="59" spans="1:15" ht="13.5" x14ac:dyDescent="0.25">
      <c r="B59" s="19"/>
      <c r="I59" s="19" t="s">
        <v>36</v>
      </c>
      <c r="K59" s="361">
        <v>150000</v>
      </c>
      <c r="L59" s="361"/>
      <c r="M59" s="361"/>
      <c r="N59" s="361"/>
    </row>
    <row r="60" spans="1:15" ht="14.25" thickBot="1" x14ac:dyDescent="0.3">
      <c r="I60" s="19" t="s">
        <v>10</v>
      </c>
      <c r="K60" s="362"/>
      <c r="L60" s="362"/>
      <c r="M60" s="362"/>
      <c r="N60" s="362"/>
    </row>
    <row r="61" spans="1:15" ht="14.25" thickBot="1" x14ac:dyDescent="0.3">
      <c r="A61" s="76"/>
      <c r="B61" s="19" t="s">
        <v>9</v>
      </c>
      <c r="I61" s="19" t="s">
        <v>24</v>
      </c>
      <c r="K61" s="361">
        <f>SUM(K57)</f>
        <v>116620</v>
      </c>
      <c r="L61" s="361"/>
      <c r="M61" s="361"/>
      <c r="N61" s="361"/>
    </row>
    <row r="62" spans="1:15" ht="14.25" thickBot="1" x14ac:dyDescent="0.3">
      <c r="A62" s="76"/>
      <c r="B62" s="19" t="s">
        <v>34</v>
      </c>
      <c r="I62" s="33"/>
      <c r="K62" s="52"/>
      <c r="L62" s="53"/>
      <c r="M62" s="53"/>
      <c r="N62" s="53"/>
    </row>
    <row r="63" spans="1:15" ht="15" thickBot="1" x14ac:dyDescent="0.35">
      <c r="A63" s="165" t="s">
        <v>59</v>
      </c>
      <c r="B63" s="19" t="s">
        <v>29</v>
      </c>
      <c r="D63" s="18" t="s">
        <v>8</v>
      </c>
      <c r="I63" s="19" t="s">
        <v>124</v>
      </c>
      <c r="K63" s="363">
        <f>K59-K61</f>
        <v>33380</v>
      </c>
      <c r="L63" s="363"/>
      <c r="M63" s="363"/>
      <c r="N63" s="363"/>
    </row>
    <row r="64" spans="1:15" ht="15" thickBot="1" x14ac:dyDescent="0.35">
      <c r="D64" s="35" t="s">
        <v>12</v>
      </c>
      <c r="E64" s="36" t="s">
        <v>13</v>
      </c>
      <c r="F64" s="16"/>
      <c r="G64" s="16"/>
    </row>
    <row r="65" spans="2:15" x14ac:dyDescent="0.2">
      <c r="D65" s="67">
        <v>410421</v>
      </c>
      <c r="E65" s="87">
        <f>SUMIF($I$19:$I$56,D65,$K$19:$N$56)</f>
        <v>0</v>
      </c>
      <c r="F65" s="42"/>
      <c r="G65" s="42"/>
    </row>
    <row r="66" spans="2:15" ht="13.5" thickBot="1" x14ac:dyDescent="0.25">
      <c r="D66" s="68">
        <v>410593</v>
      </c>
      <c r="E66" s="88">
        <f>SUMIF($I$19:$I$56,D66,$K$19:$O$56)</f>
        <v>0</v>
      </c>
      <c r="F66" s="42"/>
      <c r="G66" s="42"/>
    </row>
    <row r="67" spans="2:15" ht="14.25" thickBot="1" x14ac:dyDescent="0.3">
      <c r="D67" s="68">
        <v>410446</v>
      </c>
      <c r="E67" s="88">
        <f>SUMIF($I$19:$I$56,D67,$K$19:$O$56)</f>
        <v>0</v>
      </c>
      <c r="F67" s="42"/>
      <c r="G67" s="42"/>
      <c r="H67" s="76" t="s">
        <v>62</v>
      </c>
      <c r="I67" s="19" t="s">
        <v>20</v>
      </c>
      <c r="J67" s="19"/>
      <c r="K67" s="19"/>
      <c r="L67" s="19"/>
      <c r="M67" s="19"/>
      <c r="N67" s="19"/>
    </row>
    <row r="68" spans="2:15" ht="14.25" thickBot="1" x14ac:dyDescent="0.3">
      <c r="D68" s="68">
        <v>410428</v>
      </c>
      <c r="E68" s="88">
        <f>SUMIF($I$19:$I$56,D68,$K$19:$O$56)</f>
        <v>0</v>
      </c>
      <c r="F68" s="42"/>
      <c r="G68" s="42"/>
      <c r="H68" s="2"/>
      <c r="I68" s="19" t="s">
        <v>21</v>
      </c>
      <c r="J68" s="19"/>
      <c r="K68" s="19"/>
      <c r="L68" s="19"/>
      <c r="M68" s="19"/>
      <c r="N68" s="19"/>
    </row>
    <row r="69" spans="2:15" ht="14.25" thickBot="1" x14ac:dyDescent="0.3">
      <c r="D69" s="68">
        <v>410427</v>
      </c>
      <c r="E69" s="88">
        <f>SUMIF($I$19:$I$56,D69,$K$19:$N$56)</f>
        <v>0</v>
      </c>
      <c r="F69" s="42"/>
      <c r="G69" s="42"/>
      <c r="H69" s="1"/>
      <c r="I69" s="19" t="s">
        <v>22</v>
      </c>
      <c r="J69" s="19"/>
      <c r="K69" s="19"/>
      <c r="L69" s="19"/>
      <c r="M69" s="19"/>
      <c r="N69" s="19"/>
    </row>
    <row r="70" spans="2:15" ht="13.5" x14ac:dyDescent="0.25">
      <c r="D70" s="68">
        <v>410447</v>
      </c>
      <c r="E70" s="88">
        <f>SUMIF($I$19:$I$56,D70,$K$19:$N$56)</f>
        <v>0</v>
      </c>
      <c r="F70" s="42"/>
      <c r="G70" s="42"/>
      <c r="H70" s="12"/>
      <c r="I70" s="19"/>
      <c r="J70" s="19"/>
      <c r="K70" s="19"/>
      <c r="L70" s="19"/>
      <c r="M70" s="19"/>
      <c r="N70" s="19"/>
    </row>
    <row r="71" spans="2:15" ht="13.5" x14ac:dyDescent="0.25">
      <c r="D71" s="68">
        <v>410731</v>
      </c>
      <c r="E71" s="88">
        <f>SUMIF($I$19:$I$56,D71,$K$19:$O$56)</f>
        <v>0</v>
      </c>
      <c r="F71" s="42"/>
      <c r="G71" s="42"/>
      <c r="H71" s="12"/>
      <c r="I71" s="19"/>
      <c r="J71" s="19"/>
      <c r="K71" s="19"/>
      <c r="L71" s="19"/>
      <c r="M71" s="19"/>
      <c r="N71" s="19"/>
    </row>
    <row r="72" spans="2:15" ht="13.5" x14ac:dyDescent="0.25">
      <c r="D72" s="68">
        <v>121701</v>
      </c>
      <c r="E72" s="88">
        <f>SUMIF($I$19:$I$56,D72,$K$19:$O$56)</f>
        <v>0</v>
      </c>
      <c r="F72" s="42"/>
      <c r="G72" s="42"/>
      <c r="H72" s="12"/>
      <c r="I72" s="19"/>
      <c r="J72" s="19"/>
      <c r="K72" s="19"/>
      <c r="L72" s="19"/>
      <c r="M72" s="19"/>
      <c r="N72" s="19"/>
    </row>
    <row r="73" spans="2:15" ht="13.5" thickBot="1" x14ac:dyDescent="0.25">
      <c r="D73" s="60">
        <v>110510</v>
      </c>
      <c r="E73" s="77">
        <f>SUMIF($I$19:$I$44,D73,$K$19:$O$44)</f>
        <v>116620</v>
      </c>
      <c r="F73" s="58" t="s">
        <v>40</v>
      </c>
      <c r="G73" s="42"/>
    </row>
    <row r="74" spans="2:15" ht="15" thickBot="1" x14ac:dyDescent="0.35">
      <c r="D74" s="35" t="s">
        <v>6</v>
      </c>
      <c r="E74" s="37">
        <f>SUM(E65:E73)</f>
        <v>116620</v>
      </c>
      <c r="F74" s="42"/>
      <c r="G74" s="43"/>
    </row>
    <row r="75" spans="2:15" ht="13.5" thickBot="1" x14ac:dyDescent="0.25">
      <c r="D75" s="12"/>
      <c r="E75" s="42"/>
      <c r="F75" s="12"/>
      <c r="G75" s="12"/>
    </row>
    <row r="76" spans="2:15" ht="14.25" thickBot="1" x14ac:dyDescent="0.3">
      <c r="B76" s="350" t="s">
        <v>30</v>
      </c>
      <c r="C76" s="351"/>
      <c r="D76" s="350" t="s">
        <v>31</v>
      </c>
      <c r="E76" s="351"/>
      <c r="F76" s="350" t="s">
        <v>49</v>
      </c>
      <c r="G76" s="352"/>
      <c r="H76" s="352"/>
      <c r="I76" s="351"/>
      <c r="J76" s="353"/>
      <c r="K76" s="354"/>
      <c r="L76" s="354"/>
      <c r="M76" s="354"/>
      <c r="N76" s="354"/>
      <c r="O76" s="354"/>
    </row>
    <row r="77" spans="2:15" ht="10.5" customHeight="1" x14ac:dyDescent="0.2">
      <c r="B77" s="8"/>
      <c r="C77" s="6"/>
      <c r="D77" s="8"/>
      <c r="E77" s="6"/>
      <c r="F77" s="355"/>
      <c r="G77" s="356"/>
      <c r="H77" s="356"/>
      <c r="I77" s="357"/>
      <c r="J77" s="41"/>
      <c r="K77" s="12"/>
      <c r="L77" s="12"/>
      <c r="M77" s="12"/>
      <c r="N77" s="12"/>
      <c r="O77" s="12"/>
    </row>
    <row r="78" spans="2:15" ht="12.75" customHeight="1" thickBot="1" x14ac:dyDescent="0.25">
      <c r="B78" s="348" t="str">
        <f>D11</f>
        <v>MARCOS PARRAGUEZ ÁVILES</v>
      </c>
      <c r="C78" s="349"/>
      <c r="D78" s="348" t="s">
        <v>68</v>
      </c>
      <c r="E78" s="349"/>
      <c r="F78" s="358"/>
      <c r="G78" s="359"/>
      <c r="H78" s="359"/>
      <c r="I78" s="360"/>
      <c r="J78" s="41"/>
      <c r="K78" s="12"/>
      <c r="L78" s="12"/>
      <c r="M78" s="12"/>
      <c r="N78" s="12"/>
      <c r="O78" s="12"/>
    </row>
    <row r="79" spans="2:15" ht="9.75" customHeight="1" thickBot="1" x14ac:dyDescent="0.25"/>
    <row r="80" spans="2:15" ht="13.5" thickBot="1" x14ac:dyDescent="0.25">
      <c r="B80" s="54" t="s">
        <v>33</v>
      </c>
      <c r="D80" s="97" t="s">
        <v>144</v>
      </c>
    </row>
    <row r="81" spans="2:4" ht="13.5" thickBot="1" x14ac:dyDescent="0.25">
      <c r="B81" s="54" t="s">
        <v>38</v>
      </c>
      <c r="D81" s="97">
        <v>4185</v>
      </c>
    </row>
    <row r="82" spans="2:4" ht="13.5" thickBot="1" x14ac:dyDescent="0.25">
      <c r="B82" s="54" t="s">
        <v>39</v>
      </c>
      <c r="D82" s="98"/>
    </row>
  </sheetData>
  <mergeCells count="62">
    <mergeCell ref="K52:N52"/>
    <mergeCell ref="K37:N37"/>
    <mergeCell ref="K47:N47"/>
    <mergeCell ref="K48:N48"/>
    <mergeCell ref="D30:H30"/>
    <mergeCell ref="D31:H31"/>
    <mergeCell ref="K44:N44"/>
    <mergeCell ref="K38:N38"/>
    <mergeCell ref="K39:N39"/>
    <mergeCell ref="K53:N53"/>
    <mergeCell ref="K26:N26"/>
    <mergeCell ref="K27:N27"/>
    <mergeCell ref="K28:N28"/>
    <mergeCell ref="K40:N40"/>
    <mergeCell ref="K43:N43"/>
    <mergeCell ref="K42:N42"/>
    <mergeCell ref="K45:N45"/>
    <mergeCell ref="K49:N49"/>
    <mergeCell ref="K50:N50"/>
    <mergeCell ref="K51:N51"/>
    <mergeCell ref="K41:N41"/>
    <mergeCell ref="K46:N46"/>
    <mergeCell ref="K19:N19"/>
    <mergeCell ref="K36:N36"/>
    <mergeCell ref="K35:N35"/>
    <mergeCell ref="K34:N34"/>
    <mergeCell ref="K20:N20"/>
    <mergeCell ref="K29:N29"/>
    <mergeCell ref="K23:N23"/>
    <mergeCell ref="K24:N24"/>
    <mergeCell ref="K25:N25"/>
    <mergeCell ref="B78:C78"/>
    <mergeCell ref="K54:N54"/>
    <mergeCell ref="K55:N55"/>
    <mergeCell ref="B76:C76"/>
    <mergeCell ref="F76:I76"/>
    <mergeCell ref="J76:O76"/>
    <mergeCell ref="D76:E76"/>
    <mergeCell ref="D78:E78"/>
    <mergeCell ref="F77:I78"/>
    <mergeCell ref="K61:N61"/>
    <mergeCell ref="K59:N59"/>
    <mergeCell ref="K60:N60"/>
    <mergeCell ref="K63:N63"/>
    <mergeCell ref="K57:N57"/>
    <mergeCell ref="K56:N56"/>
    <mergeCell ref="C4:I4"/>
    <mergeCell ref="C5:I5"/>
    <mergeCell ref="K33:N33"/>
    <mergeCell ref="K32:N32"/>
    <mergeCell ref="K31:N31"/>
    <mergeCell ref="K30:N30"/>
    <mergeCell ref="K18:N18"/>
    <mergeCell ref="D18:H18"/>
    <mergeCell ref="L5:N5"/>
    <mergeCell ref="L6:N6"/>
    <mergeCell ref="L9:N9"/>
    <mergeCell ref="K21:N21"/>
    <mergeCell ref="K22:N22"/>
    <mergeCell ref="K17:N17"/>
    <mergeCell ref="B17:H17"/>
    <mergeCell ref="D11:N11"/>
  </mergeCells>
  <phoneticPr fontId="3" type="noConversion"/>
  <printOptions horizontalCentered="1" verticalCentered="1"/>
  <pageMargins left="0.64" right="0.39370078740157483" top="0.97" bottom="0.17" header="0.17" footer="0"/>
  <pageSetup scale="65" orientation="portrait" r:id="rId1"/>
  <headerFooter alignWithMargins="0">
    <oddHeader>&amp;C&amp;G
&amp;"Garamond,Normal"&amp;16Pontificia Universidad Católica de Chile&amp;10
Dirección de Presupuesto y Asuntos Financieros/Dirección de Finanzas</oddHead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Q69"/>
  <sheetViews>
    <sheetView showGridLines="0" workbookViewId="0">
      <selection activeCell="Q20" sqref="Q20"/>
    </sheetView>
  </sheetViews>
  <sheetFormatPr baseColWidth="10" defaultRowHeight="12.75" x14ac:dyDescent="0.2"/>
  <cols>
    <col min="1" max="1" width="13.42578125" customWidth="1"/>
    <col min="2" max="2" width="15.42578125" customWidth="1"/>
    <col min="3" max="3" width="13.42578125" customWidth="1"/>
    <col min="4" max="4" width="17.7109375" customWidth="1"/>
    <col min="5" max="7" width="4.7109375" customWidth="1"/>
    <col min="8" max="8" width="18.28515625" customWidth="1"/>
    <col min="9" max="9" width="11.28515625" customWidth="1"/>
    <col min="10" max="10" width="2.28515625" customWidth="1"/>
    <col min="11" max="12" width="3.7109375" customWidth="1"/>
    <col min="13" max="13" width="3.5703125" customWidth="1"/>
    <col min="14" max="14" width="0.85546875" customWidth="1"/>
    <col min="15" max="15" width="4.140625" customWidth="1"/>
    <col min="16" max="16" width="5" customWidth="1"/>
  </cols>
  <sheetData>
    <row r="7" spans="1:17" ht="19.5" thickBot="1" x14ac:dyDescent="0.35">
      <c r="B7" s="318" t="s">
        <v>41</v>
      </c>
      <c r="C7" s="318"/>
      <c r="D7" s="318"/>
      <c r="E7" s="318"/>
      <c r="F7" s="318"/>
      <c r="G7" s="318"/>
      <c r="H7" s="319"/>
    </row>
    <row r="8" spans="1:17" ht="13.5" thickBot="1" x14ac:dyDescent="0.25">
      <c r="I8" s="71"/>
      <c r="J8" s="72"/>
      <c r="K8" s="330" t="s">
        <v>42</v>
      </c>
      <c r="L8" s="331"/>
      <c r="M8" s="332"/>
      <c r="N8" s="12"/>
    </row>
    <row r="9" spans="1:17" ht="14.25" thickBot="1" x14ac:dyDescent="0.3">
      <c r="I9" s="73"/>
      <c r="J9" s="73"/>
      <c r="K9" s="10"/>
      <c r="L9" s="32"/>
      <c r="M9" s="47"/>
      <c r="N9" s="12"/>
    </row>
    <row r="10" spans="1:17" ht="13.5" thickBot="1" x14ac:dyDescent="0.25">
      <c r="B10" s="384"/>
      <c r="C10" s="384"/>
      <c r="D10" s="384"/>
      <c r="E10" s="384"/>
      <c r="F10" s="384"/>
      <c r="G10" s="384"/>
      <c r="H10" s="384"/>
      <c r="J10" s="12"/>
      <c r="K10" s="12"/>
      <c r="L10" s="12"/>
      <c r="M10" s="12"/>
      <c r="N10" s="12"/>
    </row>
    <row r="11" spans="1:17" ht="15.75" thickBot="1" x14ac:dyDescent="0.35">
      <c r="C11" s="14"/>
      <c r="D11" s="3"/>
      <c r="E11" s="3"/>
      <c r="F11" s="3"/>
      <c r="G11" s="3"/>
      <c r="I11" s="59" t="s">
        <v>16</v>
      </c>
      <c r="J11" s="46"/>
      <c r="K11" s="74"/>
      <c r="L11" s="55" t="s">
        <v>7</v>
      </c>
      <c r="M11" s="49"/>
      <c r="N11" s="12"/>
    </row>
    <row r="12" spans="1:17" ht="14.25" thickBot="1" x14ac:dyDescent="0.3">
      <c r="C12" s="4"/>
      <c r="I12" s="1"/>
      <c r="J12" s="41"/>
      <c r="K12" s="336">
        <v>41457</v>
      </c>
      <c r="L12" s="337"/>
      <c r="M12" s="338"/>
      <c r="N12" s="12"/>
    </row>
    <row r="13" spans="1:17" ht="13.5" thickBot="1" x14ac:dyDescent="0.25"/>
    <row r="14" spans="1:17" ht="14.25" thickBot="1" x14ac:dyDescent="0.3">
      <c r="A14" s="75" t="s">
        <v>0</v>
      </c>
      <c r="C14" s="345"/>
      <c r="D14" s="346"/>
      <c r="E14" s="346"/>
      <c r="F14" s="346"/>
      <c r="G14" s="346"/>
      <c r="H14" s="346"/>
      <c r="I14" s="346"/>
      <c r="J14" s="346"/>
      <c r="K14" s="346"/>
      <c r="L14" s="346"/>
      <c r="M14" s="347"/>
      <c r="N14" s="51"/>
    </row>
    <row r="15" spans="1:17" ht="6" customHeight="1" thickBo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7" ht="15.75" thickBot="1" x14ac:dyDescent="0.35">
      <c r="A16" s="75" t="s">
        <v>15</v>
      </c>
      <c r="B16" s="164"/>
      <c r="D16" s="34" t="s">
        <v>18</v>
      </c>
      <c r="E16" s="89"/>
      <c r="F16" s="107"/>
      <c r="G16" s="96"/>
      <c r="I16" s="15" t="s">
        <v>26</v>
      </c>
      <c r="J16" s="15"/>
      <c r="Q16" t="s">
        <v>152</v>
      </c>
    </row>
    <row r="17" spans="1:14" ht="14.25" thickBot="1" x14ac:dyDescent="0.3">
      <c r="I17" t="s">
        <v>25</v>
      </c>
      <c r="K17" s="2"/>
      <c r="L17" s="48"/>
      <c r="M17" s="47"/>
    </row>
    <row r="18" spans="1:14" ht="14.25" thickBot="1" x14ac:dyDescent="0.3">
      <c r="I18" t="s">
        <v>19</v>
      </c>
      <c r="K18" s="2"/>
      <c r="L18" s="48"/>
      <c r="M18" s="47"/>
    </row>
    <row r="19" spans="1:14" ht="13.5" thickBot="1" x14ac:dyDescent="0.25"/>
    <row r="20" spans="1:14" ht="15" thickBot="1" x14ac:dyDescent="0.35">
      <c r="A20" s="327" t="s">
        <v>27</v>
      </c>
      <c r="B20" s="328"/>
      <c r="C20" s="328"/>
      <c r="D20" s="328"/>
      <c r="E20" s="328"/>
      <c r="F20" s="328"/>
      <c r="G20" s="329"/>
      <c r="H20" s="22" t="s">
        <v>23</v>
      </c>
      <c r="I20" s="23"/>
      <c r="J20" s="342" t="s">
        <v>32</v>
      </c>
      <c r="K20" s="343"/>
      <c r="L20" s="343"/>
      <c r="M20" s="344"/>
    </row>
    <row r="21" spans="1:14" ht="15" thickBot="1" x14ac:dyDescent="0.35">
      <c r="A21" s="17" t="s">
        <v>1</v>
      </c>
      <c r="B21" s="22" t="s">
        <v>2</v>
      </c>
      <c r="C21" s="327" t="s">
        <v>3</v>
      </c>
      <c r="D21" s="328"/>
      <c r="E21" s="328"/>
      <c r="F21" s="328"/>
      <c r="G21" s="329"/>
      <c r="H21" s="23" t="s">
        <v>4</v>
      </c>
      <c r="I21" s="23"/>
      <c r="J21" s="324" t="s">
        <v>5</v>
      </c>
      <c r="K21" s="325"/>
      <c r="L21" s="325"/>
      <c r="M21" s="326"/>
    </row>
    <row r="22" spans="1:14" x14ac:dyDescent="0.2">
      <c r="A22" s="131"/>
      <c r="B22" s="172"/>
      <c r="C22" s="376"/>
      <c r="D22" s="377"/>
      <c r="E22" s="377"/>
      <c r="F22" s="377"/>
      <c r="G22" s="378"/>
      <c r="H22" s="130"/>
      <c r="I22" s="56"/>
      <c r="J22" s="385"/>
      <c r="K22" s="386"/>
      <c r="L22" s="386"/>
      <c r="M22" s="386"/>
      <c r="N22" s="50"/>
    </row>
    <row r="23" spans="1:14" x14ac:dyDescent="0.2">
      <c r="A23" s="131"/>
      <c r="B23" s="172"/>
      <c r="C23" s="373"/>
      <c r="D23" s="374"/>
      <c r="E23" s="374"/>
      <c r="F23" s="374"/>
      <c r="G23" s="375"/>
      <c r="H23" s="130"/>
      <c r="I23" s="56"/>
      <c r="J23" s="382"/>
      <c r="K23" s="383"/>
      <c r="L23" s="383"/>
      <c r="M23" s="383"/>
      <c r="N23" s="50"/>
    </row>
    <row r="24" spans="1:14" x14ac:dyDescent="0.2">
      <c r="A24" s="131"/>
      <c r="B24" s="172"/>
      <c r="C24" s="373"/>
      <c r="D24" s="374"/>
      <c r="E24" s="374"/>
      <c r="F24" s="374"/>
      <c r="G24" s="375"/>
      <c r="H24" s="130"/>
      <c r="I24" s="56"/>
      <c r="J24" s="382"/>
      <c r="K24" s="383"/>
      <c r="L24" s="383"/>
      <c r="M24" s="383"/>
      <c r="N24" s="50"/>
    </row>
    <row r="25" spans="1:14" x14ac:dyDescent="0.2">
      <c r="A25" s="131"/>
      <c r="B25" s="172"/>
      <c r="C25" s="373"/>
      <c r="D25" s="374"/>
      <c r="E25" s="374"/>
      <c r="F25" s="374"/>
      <c r="G25" s="375"/>
      <c r="H25" s="130"/>
      <c r="I25" s="56"/>
      <c r="J25" s="382"/>
      <c r="K25" s="383"/>
      <c r="L25" s="383"/>
      <c r="M25" s="383"/>
      <c r="N25" s="50"/>
    </row>
    <row r="26" spans="1:14" x14ac:dyDescent="0.2">
      <c r="A26" s="170"/>
      <c r="B26" s="175"/>
      <c r="C26" s="176"/>
      <c r="D26" s="173"/>
      <c r="E26" s="173"/>
      <c r="F26" s="173"/>
      <c r="G26" s="174"/>
      <c r="H26" s="171"/>
      <c r="I26" s="56"/>
      <c r="J26" s="387"/>
      <c r="K26" s="388"/>
      <c r="L26" s="388"/>
      <c r="M26" s="388"/>
      <c r="N26" s="50"/>
    </row>
    <row r="27" spans="1:14" x14ac:dyDescent="0.2">
      <c r="A27" s="68"/>
      <c r="B27" s="85"/>
      <c r="C27" s="27"/>
      <c r="D27" s="39"/>
      <c r="E27" s="39"/>
      <c r="F27" s="39"/>
      <c r="G27" s="28"/>
      <c r="H27" s="68"/>
      <c r="I27" s="56"/>
      <c r="J27" s="379"/>
      <c r="K27" s="380"/>
      <c r="L27" s="380"/>
      <c r="M27" s="381"/>
      <c r="N27" s="50"/>
    </row>
    <row r="28" spans="1:14" x14ac:dyDescent="0.2">
      <c r="A28" s="68"/>
      <c r="B28" s="26"/>
      <c r="C28" s="27"/>
      <c r="D28" s="39"/>
      <c r="E28" s="39"/>
      <c r="F28" s="39"/>
      <c r="G28" s="28"/>
      <c r="H28" s="68"/>
      <c r="I28" s="56"/>
      <c r="J28" s="63"/>
      <c r="K28" s="64"/>
      <c r="L28" s="64"/>
      <c r="M28" s="65"/>
      <c r="N28" s="50"/>
    </row>
    <row r="29" spans="1:14" x14ac:dyDescent="0.2">
      <c r="A29" s="26"/>
      <c r="B29" s="26"/>
      <c r="C29" s="27"/>
      <c r="D29" s="39"/>
      <c r="E29" s="39"/>
      <c r="F29" s="39"/>
      <c r="G29" s="28"/>
      <c r="H29" s="68"/>
      <c r="I29" s="56"/>
      <c r="J29" s="63"/>
      <c r="K29" s="64"/>
      <c r="L29" s="64"/>
      <c r="M29" s="65"/>
      <c r="N29" s="50"/>
    </row>
    <row r="30" spans="1:14" x14ac:dyDescent="0.2">
      <c r="A30" s="26"/>
      <c r="B30" s="26"/>
      <c r="C30" s="27"/>
      <c r="D30" s="39"/>
      <c r="E30" s="39"/>
      <c r="F30" s="39"/>
      <c r="G30" s="28"/>
      <c r="H30" s="68"/>
      <c r="I30" s="56"/>
      <c r="J30" s="63"/>
      <c r="K30" s="64"/>
      <c r="L30" s="64"/>
      <c r="M30" s="65"/>
      <c r="N30" s="50"/>
    </row>
    <row r="31" spans="1:14" x14ac:dyDescent="0.2">
      <c r="A31" s="26"/>
      <c r="B31" s="26"/>
      <c r="C31" s="27"/>
      <c r="D31" s="39"/>
      <c r="E31" s="39"/>
      <c r="F31" s="39"/>
      <c r="G31" s="28"/>
      <c r="H31" s="68"/>
      <c r="I31" s="56"/>
      <c r="J31" s="63"/>
      <c r="K31" s="64"/>
      <c r="L31" s="64"/>
      <c r="M31" s="65"/>
      <c r="N31" s="50"/>
    </row>
    <row r="32" spans="1:14" x14ac:dyDescent="0.2">
      <c r="A32" s="26"/>
      <c r="B32" s="26"/>
      <c r="C32" s="27"/>
      <c r="D32" s="39"/>
      <c r="E32" s="39"/>
      <c r="F32" s="39"/>
      <c r="G32" s="28"/>
      <c r="H32" s="68"/>
      <c r="I32" s="56"/>
      <c r="J32" s="63"/>
      <c r="K32" s="64"/>
      <c r="L32" s="64"/>
      <c r="M32" s="65"/>
      <c r="N32" s="50"/>
    </row>
    <row r="33" spans="1:14" x14ac:dyDescent="0.2">
      <c r="A33" s="26"/>
      <c r="B33" s="26"/>
      <c r="C33" s="27"/>
      <c r="D33" s="39"/>
      <c r="E33" s="39"/>
      <c r="F33" s="39"/>
      <c r="G33" s="28"/>
      <c r="H33" s="68"/>
      <c r="I33" s="56"/>
      <c r="J33" s="63"/>
      <c r="K33" s="64"/>
      <c r="L33" s="64"/>
      <c r="M33" s="65"/>
      <c r="N33" s="50"/>
    </row>
    <row r="34" spans="1:14" x14ac:dyDescent="0.2">
      <c r="A34" s="26"/>
      <c r="B34" s="26"/>
      <c r="C34" s="27"/>
      <c r="D34" s="39"/>
      <c r="E34" s="39"/>
      <c r="F34" s="39"/>
      <c r="G34" s="28"/>
      <c r="H34" s="68"/>
      <c r="I34" s="56"/>
      <c r="J34" s="63"/>
      <c r="K34" s="64"/>
      <c r="L34" s="64"/>
      <c r="M34" s="65"/>
      <c r="N34" s="50"/>
    </row>
    <row r="35" spans="1:14" x14ac:dyDescent="0.2">
      <c r="A35" s="26"/>
      <c r="B35" s="26"/>
      <c r="C35" s="27"/>
      <c r="D35" s="39"/>
      <c r="E35" s="39"/>
      <c r="F35" s="39"/>
      <c r="G35" s="28"/>
      <c r="H35" s="68"/>
      <c r="I35" s="56"/>
      <c r="J35" s="63"/>
      <c r="K35" s="64"/>
      <c r="L35" s="64"/>
      <c r="M35" s="65"/>
      <c r="N35" s="50"/>
    </row>
    <row r="36" spans="1:14" x14ac:dyDescent="0.2">
      <c r="A36" s="26"/>
      <c r="B36" s="26"/>
      <c r="C36" s="27"/>
      <c r="D36" s="39"/>
      <c r="E36" s="39"/>
      <c r="F36" s="39"/>
      <c r="G36" s="28"/>
      <c r="H36" s="68"/>
      <c r="I36" s="56"/>
      <c r="J36" s="63"/>
      <c r="K36" s="64"/>
      <c r="L36" s="64"/>
      <c r="M36" s="65"/>
      <c r="N36" s="50"/>
    </row>
    <row r="37" spans="1:14" x14ac:dyDescent="0.2">
      <c r="A37" s="26"/>
      <c r="B37" s="26"/>
      <c r="C37" s="27"/>
      <c r="D37" s="39"/>
      <c r="E37" s="39"/>
      <c r="F37" s="39"/>
      <c r="G37" s="28"/>
      <c r="H37" s="68"/>
      <c r="I37" s="56"/>
      <c r="J37" s="379"/>
      <c r="K37" s="380"/>
      <c r="L37" s="380"/>
      <c r="M37" s="381"/>
      <c r="N37" s="50"/>
    </row>
    <row r="38" spans="1:14" x14ac:dyDescent="0.2">
      <c r="A38" s="26"/>
      <c r="B38" s="26"/>
      <c r="C38" s="27"/>
      <c r="D38" s="39"/>
      <c r="E38" s="39"/>
      <c r="F38" s="39"/>
      <c r="G38" s="28"/>
      <c r="H38" s="68"/>
      <c r="I38" s="56"/>
      <c r="J38" s="379"/>
      <c r="K38" s="380"/>
      <c r="L38" s="380"/>
      <c r="M38" s="381"/>
      <c r="N38" s="50"/>
    </row>
    <row r="39" spans="1:14" x14ac:dyDescent="0.2">
      <c r="A39" s="26"/>
      <c r="B39" s="26"/>
      <c r="C39" s="27"/>
      <c r="D39" s="39"/>
      <c r="E39" s="39"/>
      <c r="F39" s="39"/>
      <c r="G39" s="28"/>
      <c r="H39" s="68"/>
      <c r="I39" s="56"/>
      <c r="J39" s="379"/>
      <c r="K39" s="380"/>
      <c r="L39" s="380"/>
      <c r="M39" s="381"/>
      <c r="N39" s="50"/>
    </row>
    <row r="40" spans="1:14" x14ac:dyDescent="0.2">
      <c r="A40" s="26"/>
      <c r="B40" s="26"/>
      <c r="C40" s="27"/>
      <c r="D40" s="39"/>
      <c r="E40" s="39"/>
      <c r="F40" s="39"/>
      <c r="G40" s="28"/>
      <c r="H40" s="68"/>
      <c r="I40" s="56"/>
      <c r="J40" s="379"/>
      <c r="K40" s="380"/>
      <c r="L40" s="380"/>
      <c r="M40" s="381"/>
      <c r="N40" s="50"/>
    </row>
    <row r="41" spans="1:14" x14ac:dyDescent="0.2">
      <c r="A41" s="26"/>
      <c r="B41" s="26"/>
      <c r="C41" s="27"/>
      <c r="D41" s="39"/>
      <c r="E41" s="39"/>
      <c r="F41" s="39"/>
      <c r="G41" s="28"/>
      <c r="H41" s="68"/>
      <c r="I41" s="56"/>
      <c r="J41" s="379"/>
      <c r="K41" s="380"/>
      <c r="L41" s="380"/>
      <c r="M41" s="381"/>
      <c r="N41" s="50"/>
    </row>
    <row r="42" spans="1:14" ht="15" thickBot="1" x14ac:dyDescent="0.35">
      <c r="A42" s="26"/>
      <c r="B42" s="26"/>
      <c r="C42" s="18" t="s">
        <v>8</v>
      </c>
      <c r="E42" s="39"/>
      <c r="F42" s="39"/>
      <c r="G42" s="28"/>
      <c r="H42" s="68"/>
      <c r="I42" s="56"/>
      <c r="J42" s="379"/>
      <c r="K42" s="380"/>
      <c r="L42" s="380"/>
      <c r="M42" s="381"/>
      <c r="N42" s="50"/>
    </row>
    <row r="43" spans="1:14" ht="15" thickBot="1" x14ac:dyDescent="0.35">
      <c r="A43" s="26"/>
      <c r="B43" s="26"/>
      <c r="C43" s="35" t="s">
        <v>12</v>
      </c>
      <c r="D43" s="36" t="s">
        <v>13</v>
      </c>
      <c r="E43" s="39"/>
      <c r="F43" s="39"/>
      <c r="G43" s="28"/>
      <c r="H43" s="26"/>
      <c r="I43" s="56"/>
      <c r="J43" s="379"/>
      <c r="K43" s="380"/>
      <c r="L43" s="380"/>
      <c r="M43" s="381"/>
      <c r="N43" s="50"/>
    </row>
    <row r="44" spans="1:14" x14ac:dyDescent="0.2">
      <c r="A44" s="26"/>
      <c r="B44" s="26"/>
      <c r="C44" s="67">
        <v>410481</v>
      </c>
      <c r="D44" s="70">
        <f>SUMIF($H$22:$H$46,C44,$J$22:$M$46)</f>
        <v>0</v>
      </c>
      <c r="E44" s="39"/>
      <c r="F44" s="39"/>
      <c r="G44" s="28"/>
      <c r="H44" s="26"/>
      <c r="I44" s="56"/>
      <c r="J44" s="379"/>
      <c r="K44" s="380"/>
      <c r="L44" s="380"/>
      <c r="M44" s="381"/>
      <c r="N44" s="50"/>
    </row>
    <row r="45" spans="1:14" x14ac:dyDescent="0.2">
      <c r="A45" s="26"/>
      <c r="B45" s="26"/>
      <c r="C45" s="68">
        <v>410422</v>
      </c>
      <c r="D45" s="83">
        <f t="shared" ref="D45:D51" si="0">SUMIF($H$20:$H$44,C45,$J$20:$M$44)</f>
        <v>0</v>
      </c>
      <c r="E45" s="39"/>
      <c r="F45" s="39"/>
      <c r="G45" s="28"/>
      <c r="H45" s="26"/>
      <c r="I45" s="56"/>
      <c r="J45" s="379"/>
      <c r="K45" s="380"/>
      <c r="L45" s="380"/>
      <c r="M45" s="381"/>
      <c r="N45" s="50"/>
    </row>
    <row r="46" spans="1:14" x14ac:dyDescent="0.2">
      <c r="A46" s="26"/>
      <c r="B46" s="26"/>
      <c r="C46" s="68">
        <v>410423</v>
      </c>
      <c r="D46" s="83">
        <f t="shared" si="0"/>
        <v>0</v>
      </c>
      <c r="E46" s="39"/>
      <c r="F46" s="39"/>
      <c r="G46" s="28"/>
      <c r="H46" s="26"/>
      <c r="I46" s="56"/>
      <c r="J46" s="379"/>
      <c r="K46" s="380"/>
      <c r="L46" s="380"/>
      <c r="M46" s="381"/>
      <c r="N46" s="50"/>
    </row>
    <row r="47" spans="1:14" x14ac:dyDescent="0.2">
      <c r="A47" s="26"/>
      <c r="B47" s="26"/>
      <c r="C47" s="68">
        <v>410427</v>
      </c>
      <c r="D47" s="83">
        <f t="shared" si="0"/>
        <v>0</v>
      </c>
      <c r="E47" s="39"/>
      <c r="F47" s="39"/>
      <c r="G47" s="28"/>
      <c r="H47" s="26"/>
      <c r="I47" s="56"/>
      <c r="J47" s="63"/>
      <c r="K47" s="64"/>
      <c r="L47" s="64"/>
      <c r="M47" s="65"/>
      <c r="N47" s="50"/>
    </row>
    <row r="48" spans="1:14" x14ac:dyDescent="0.2">
      <c r="A48" s="26"/>
      <c r="B48" s="26"/>
      <c r="C48" s="68">
        <v>410428</v>
      </c>
      <c r="D48" s="83">
        <f t="shared" si="0"/>
        <v>0</v>
      </c>
      <c r="E48" s="39"/>
      <c r="F48" s="39"/>
      <c r="G48" s="28"/>
      <c r="H48" s="26"/>
      <c r="I48" s="56"/>
      <c r="J48" s="63"/>
      <c r="K48" s="64"/>
      <c r="L48" s="64"/>
      <c r="M48" s="65"/>
      <c r="N48" s="50"/>
    </row>
    <row r="49" spans="1:14" x14ac:dyDescent="0.2">
      <c r="A49" s="26"/>
      <c r="B49" s="26"/>
      <c r="C49" s="68">
        <v>410592</v>
      </c>
      <c r="D49" s="83">
        <f t="shared" si="0"/>
        <v>0</v>
      </c>
      <c r="E49" s="39"/>
      <c r="F49" s="39"/>
      <c r="G49" s="28"/>
      <c r="H49" s="26"/>
      <c r="I49" s="56"/>
      <c r="J49" s="63"/>
      <c r="K49" s="64"/>
      <c r="L49" s="64"/>
      <c r="M49" s="65"/>
      <c r="N49" s="50"/>
    </row>
    <row r="50" spans="1:14" x14ac:dyDescent="0.2">
      <c r="A50" s="26"/>
      <c r="B50" s="26"/>
      <c r="C50" s="68">
        <v>410483</v>
      </c>
      <c r="D50" s="83">
        <f t="shared" si="0"/>
        <v>0</v>
      </c>
      <c r="E50" s="39"/>
      <c r="F50" s="39"/>
      <c r="G50" s="28"/>
      <c r="H50" s="26"/>
      <c r="I50" s="56"/>
      <c r="J50" s="63"/>
      <c r="K50" s="64"/>
      <c r="L50" s="64"/>
      <c r="M50" s="65"/>
      <c r="N50" s="50"/>
    </row>
    <row r="51" spans="1:14" ht="13.5" thickBot="1" x14ac:dyDescent="0.25">
      <c r="A51" s="26"/>
      <c r="B51" s="26"/>
      <c r="C51" s="68">
        <v>120709</v>
      </c>
      <c r="D51" s="83">
        <f t="shared" si="0"/>
        <v>0</v>
      </c>
      <c r="E51" s="39"/>
      <c r="F51" s="39"/>
      <c r="G51" s="28"/>
      <c r="H51" s="26"/>
      <c r="I51" s="56"/>
      <c r="J51" s="379"/>
      <c r="K51" s="380"/>
      <c r="L51" s="380"/>
      <c r="M51" s="381"/>
      <c r="N51" s="50"/>
    </row>
    <row r="52" spans="1:14" ht="15" thickBot="1" x14ac:dyDescent="0.35">
      <c r="A52" s="26"/>
      <c r="B52" s="26"/>
      <c r="C52" s="35" t="s">
        <v>6</v>
      </c>
      <c r="D52" s="37">
        <f>SUM(D44:D51)</f>
        <v>0</v>
      </c>
      <c r="E52" s="39"/>
      <c r="F52" s="39"/>
      <c r="G52" s="28"/>
      <c r="H52" s="26"/>
      <c r="I52" s="56"/>
      <c r="J52" s="379"/>
      <c r="K52" s="380"/>
      <c r="L52" s="380"/>
      <c r="M52" s="381"/>
      <c r="N52" s="50"/>
    </row>
    <row r="53" spans="1:14" ht="13.5" thickBot="1" x14ac:dyDescent="0.25">
      <c r="A53" s="29"/>
      <c r="B53" s="29"/>
      <c r="C53" s="30"/>
      <c r="D53" s="40"/>
      <c r="E53" s="40"/>
      <c r="F53" s="40"/>
      <c r="G53" s="31"/>
      <c r="H53" s="29"/>
      <c r="I53" s="56"/>
      <c r="J53" s="389"/>
      <c r="K53" s="390"/>
      <c r="L53" s="390"/>
      <c r="M53" s="391"/>
      <c r="N53" s="50"/>
    </row>
    <row r="54" spans="1:14" ht="15.75" thickBot="1" x14ac:dyDescent="0.35">
      <c r="A54" s="10"/>
      <c r="B54" s="11"/>
      <c r="C54" s="11"/>
      <c r="D54" s="11"/>
      <c r="E54" s="11"/>
      <c r="F54" s="11"/>
      <c r="G54" s="32"/>
      <c r="H54" s="57" t="s">
        <v>6</v>
      </c>
      <c r="I54" s="56"/>
      <c r="J54" s="364">
        <f>SUM(J22:M53)</f>
        <v>0</v>
      </c>
      <c r="K54" s="365"/>
      <c r="L54" s="365"/>
      <c r="M54" s="366"/>
      <c r="N54" s="50">
        <f>SUM(N22:N53)</f>
        <v>0</v>
      </c>
    </row>
    <row r="55" spans="1:14" x14ac:dyDescent="0.2">
      <c r="A55" t="s">
        <v>43</v>
      </c>
    </row>
    <row r="56" spans="1:14" x14ac:dyDescent="0.2">
      <c r="A56" t="s">
        <v>44</v>
      </c>
    </row>
    <row r="57" spans="1:14" x14ac:dyDescent="0.2">
      <c r="A57" t="s">
        <v>45</v>
      </c>
    </row>
    <row r="58" spans="1:14" x14ac:dyDescent="0.2">
      <c r="A58" t="s">
        <v>46</v>
      </c>
    </row>
    <row r="59" spans="1:14" x14ac:dyDescent="0.2">
      <c r="A59" t="s">
        <v>47</v>
      </c>
    </row>
    <row r="62" spans="1:14" ht="13.5" thickBot="1" x14ac:dyDescent="0.25"/>
    <row r="63" spans="1:14" ht="14.25" thickBot="1" x14ac:dyDescent="0.3">
      <c r="A63" s="350" t="s">
        <v>30</v>
      </c>
      <c r="B63" s="351"/>
      <c r="C63" s="350" t="s">
        <v>48</v>
      </c>
      <c r="D63" s="351"/>
      <c r="E63" s="350" t="s">
        <v>49</v>
      </c>
      <c r="F63" s="352"/>
      <c r="G63" s="352"/>
      <c r="H63" s="351"/>
    </row>
    <row r="64" spans="1:14" x14ac:dyDescent="0.2">
      <c r="A64" s="8"/>
      <c r="B64" s="6"/>
      <c r="C64" s="8"/>
      <c r="D64" s="6"/>
      <c r="E64" s="355"/>
      <c r="F64" s="356"/>
      <c r="G64" s="356"/>
      <c r="H64" s="357"/>
    </row>
    <row r="65" spans="1:13" ht="13.5" thickBot="1" x14ac:dyDescent="0.25">
      <c r="A65" s="348"/>
      <c r="B65" s="349"/>
      <c r="C65" s="348"/>
      <c r="D65" s="349"/>
      <c r="E65" s="358"/>
      <c r="F65" s="359"/>
      <c r="G65" s="359"/>
      <c r="H65" s="360"/>
    </row>
    <row r="69" spans="1:13" ht="13.5" x14ac:dyDescent="0.25">
      <c r="I69" s="19"/>
      <c r="J69" s="19"/>
      <c r="K69" s="19"/>
      <c r="L69" s="19"/>
      <c r="M69" s="19"/>
    </row>
  </sheetData>
  <mergeCells count="39">
    <mergeCell ref="J51:M51"/>
    <mergeCell ref="J52:M52"/>
    <mergeCell ref="J53:M53"/>
    <mergeCell ref="J39:M39"/>
    <mergeCell ref="J40:M40"/>
    <mergeCell ref="J41:M41"/>
    <mergeCell ref="J42:M42"/>
    <mergeCell ref="J44:M44"/>
    <mergeCell ref="J46:M46"/>
    <mergeCell ref="J45:M45"/>
    <mergeCell ref="J38:M38"/>
    <mergeCell ref="J25:M25"/>
    <mergeCell ref="J27:M27"/>
    <mergeCell ref="B10:H10"/>
    <mergeCell ref="C14:M14"/>
    <mergeCell ref="J20:M20"/>
    <mergeCell ref="J21:M21"/>
    <mergeCell ref="C25:G25"/>
    <mergeCell ref="K12:M12"/>
    <mergeCell ref="J22:M22"/>
    <mergeCell ref="J23:M23"/>
    <mergeCell ref="J24:M24"/>
    <mergeCell ref="J26:M26"/>
    <mergeCell ref="J54:M54"/>
    <mergeCell ref="B7:H7"/>
    <mergeCell ref="E64:H65"/>
    <mergeCell ref="C65:D65"/>
    <mergeCell ref="A63:B63"/>
    <mergeCell ref="C63:D63"/>
    <mergeCell ref="E63:H63"/>
    <mergeCell ref="C23:G23"/>
    <mergeCell ref="C22:G22"/>
    <mergeCell ref="C24:G24"/>
    <mergeCell ref="J43:M43"/>
    <mergeCell ref="A65:B65"/>
    <mergeCell ref="A20:G20"/>
    <mergeCell ref="C21:G21"/>
    <mergeCell ref="K8:M8"/>
    <mergeCell ref="J37:M37"/>
  </mergeCells>
  <phoneticPr fontId="3" type="noConversion"/>
  <pageMargins left="0.41" right="0.32" top="0.47" bottom="0.53" header="0" footer="0"/>
  <pageSetup scale="8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topLeftCell="A38" workbookViewId="0">
      <selection activeCell="D68" sqref="D68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69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4.25" thickBot="1" x14ac:dyDescent="0.3">
      <c r="A14" s="15" t="s">
        <v>15</v>
      </c>
      <c r="C14" s="76" t="s">
        <v>55</v>
      </c>
      <c r="E14" s="34" t="s">
        <v>18</v>
      </c>
      <c r="F14" s="66">
        <v>3521</v>
      </c>
      <c r="G14" s="81" t="s">
        <v>109</v>
      </c>
      <c r="H14" s="80">
        <v>41</v>
      </c>
      <c r="J14" s="15" t="s">
        <v>26</v>
      </c>
      <c r="K14" s="15"/>
    </row>
    <row r="15" spans="1:17" ht="14.25" thickBot="1" x14ac:dyDescent="0.3">
      <c r="J15" t="s">
        <v>25</v>
      </c>
      <c r="L15" s="78"/>
      <c r="M15" s="79"/>
      <c r="N15" s="82"/>
    </row>
    <row r="16" spans="1:17" ht="14.25" thickBot="1" x14ac:dyDescent="0.3"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>
        <v>30763224</v>
      </c>
      <c r="C20" s="84">
        <v>40044</v>
      </c>
      <c r="D20" s="24" t="s">
        <v>113</v>
      </c>
      <c r="E20" s="38"/>
      <c r="F20" s="38"/>
      <c r="G20" s="38"/>
      <c r="H20" s="25"/>
      <c r="I20" s="67">
        <v>410428</v>
      </c>
      <c r="J20" s="56"/>
      <c r="K20" s="400">
        <v>29480</v>
      </c>
      <c r="L20" s="401"/>
      <c r="M20" s="401"/>
      <c r="N20" s="402"/>
      <c r="O20" s="50"/>
    </row>
    <row r="21" spans="1:15" x14ac:dyDescent="0.2">
      <c r="A21" s="68">
        <v>2</v>
      </c>
      <c r="B21" s="68">
        <v>251789</v>
      </c>
      <c r="C21" s="85">
        <v>40066</v>
      </c>
      <c r="D21" s="99" t="s">
        <v>114</v>
      </c>
      <c r="E21" s="100"/>
      <c r="F21" s="39"/>
      <c r="G21" s="39"/>
      <c r="H21" s="28"/>
      <c r="I21" s="68">
        <v>410428</v>
      </c>
      <c r="J21" s="56"/>
      <c r="K21" s="379">
        <v>13470</v>
      </c>
      <c r="L21" s="380"/>
      <c r="M21" s="380"/>
      <c r="N21" s="381"/>
      <c r="O21" s="50"/>
    </row>
    <row r="22" spans="1:15" x14ac:dyDescent="0.2">
      <c r="A22" s="68">
        <v>3</v>
      </c>
      <c r="B22" s="68">
        <v>175640</v>
      </c>
      <c r="C22" s="85">
        <v>40072</v>
      </c>
      <c r="D22" s="27" t="s">
        <v>115</v>
      </c>
      <c r="E22" s="39"/>
      <c r="F22" s="39"/>
      <c r="G22" s="39"/>
      <c r="H22" s="28"/>
      <c r="I22" s="68">
        <v>410428</v>
      </c>
      <c r="J22" s="56"/>
      <c r="K22" s="379">
        <v>480</v>
      </c>
      <c r="L22" s="380"/>
      <c r="M22" s="380"/>
      <c r="N22" s="381"/>
      <c r="O22" s="50"/>
    </row>
    <row r="23" spans="1:15" x14ac:dyDescent="0.2">
      <c r="A23" s="68">
        <v>4</v>
      </c>
      <c r="B23" s="68">
        <v>65144</v>
      </c>
      <c r="C23" s="85">
        <v>40072</v>
      </c>
      <c r="D23" s="27" t="s">
        <v>116</v>
      </c>
      <c r="E23" s="39"/>
      <c r="F23" s="39"/>
      <c r="G23" s="39"/>
      <c r="H23" s="28"/>
      <c r="I23" s="68">
        <v>410428</v>
      </c>
      <c r="J23" s="56"/>
      <c r="K23" s="379">
        <v>14500</v>
      </c>
      <c r="L23" s="380"/>
      <c r="M23" s="380"/>
      <c r="N23" s="381"/>
      <c r="O23" s="50"/>
    </row>
    <row r="24" spans="1:15" x14ac:dyDescent="0.2">
      <c r="A24" s="68">
        <v>5</v>
      </c>
      <c r="B24" s="68">
        <v>771388</v>
      </c>
      <c r="C24" s="85">
        <v>40072</v>
      </c>
      <c r="D24" s="27" t="s">
        <v>117</v>
      </c>
      <c r="E24" s="39"/>
      <c r="F24" s="39"/>
      <c r="G24" s="39"/>
      <c r="H24" s="28"/>
      <c r="I24" s="68">
        <v>410428</v>
      </c>
      <c r="J24" s="56"/>
      <c r="K24" s="379">
        <v>4800</v>
      </c>
      <c r="L24" s="380"/>
      <c r="M24" s="380"/>
      <c r="N24" s="381"/>
      <c r="O24" s="50"/>
    </row>
    <row r="25" spans="1:15" x14ac:dyDescent="0.2">
      <c r="A25" s="68">
        <v>6</v>
      </c>
      <c r="B25" s="68">
        <v>1111946</v>
      </c>
      <c r="C25" s="85">
        <v>40072</v>
      </c>
      <c r="D25" s="27" t="s">
        <v>118</v>
      </c>
      <c r="E25" s="39"/>
      <c r="F25" s="39"/>
      <c r="G25" s="39"/>
      <c r="H25" s="28"/>
      <c r="I25" s="68">
        <v>410428</v>
      </c>
      <c r="J25" s="56"/>
      <c r="K25" s="379">
        <v>2370</v>
      </c>
      <c r="L25" s="380"/>
      <c r="M25" s="380"/>
      <c r="N25" s="381"/>
      <c r="O25" s="50"/>
    </row>
    <row r="26" spans="1:15" x14ac:dyDescent="0.2">
      <c r="A26" s="68">
        <v>7</v>
      </c>
      <c r="B26" s="68">
        <v>155213</v>
      </c>
      <c r="C26" s="85">
        <v>40072</v>
      </c>
      <c r="D26" s="27" t="s">
        <v>119</v>
      </c>
      <c r="E26" s="39"/>
      <c r="F26" s="39"/>
      <c r="G26" s="39"/>
      <c r="H26" s="28"/>
      <c r="I26" s="68">
        <v>410446</v>
      </c>
      <c r="J26" s="56"/>
      <c r="K26" s="379">
        <v>1000</v>
      </c>
      <c r="L26" s="380"/>
      <c r="M26" s="380"/>
      <c r="N26" s="381"/>
      <c r="O26" s="50"/>
    </row>
    <row r="27" spans="1:15" x14ac:dyDescent="0.2">
      <c r="A27" s="68">
        <v>8</v>
      </c>
      <c r="B27" s="68">
        <v>2849198</v>
      </c>
      <c r="C27" s="85">
        <v>40072</v>
      </c>
      <c r="D27" s="27" t="s">
        <v>120</v>
      </c>
      <c r="E27" s="39"/>
      <c r="F27" s="39"/>
      <c r="G27" s="39"/>
      <c r="H27" s="28"/>
      <c r="I27" s="68">
        <v>110510</v>
      </c>
      <c r="J27" s="56"/>
      <c r="K27" s="379">
        <v>74132</v>
      </c>
      <c r="L27" s="380"/>
      <c r="M27" s="380"/>
      <c r="N27" s="381"/>
      <c r="O27" s="50"/>
    </row>
    <row r="28" spans="1:15" x14ac:dyDescent="0.2">
      <c r="A28" s="68">
        <v>9</v>
      </c>
      <c r="B28" s="68">
        <v>2849199</v>
      </c>
      <c r="C28" s="85">
        <v>40072</v>
      </c>
      <c r="D28" s="27" t="s">
        <v>120</v>
      </c>
      <c r="E28" s="39"/>
      <c r="F28" s="39"/>
      <c r="G28" s="39"/>
      <c r="H28" s="28"/>
      <c r="I28" s="68">
        <v>110510</v>
      </c>
      <c r="J28" s="56"/>
      <c r="K28" s="379">
        <v>26189</v>
      </c>
      <c r="L28" s="380"/>
      <c r="M28" s="380"/>
      <c r="N28" s="381"/>
      <c r="O28" s="50"/>
    </row>
    <row r="29" spans="1:15" x14ac:dyDescent="0.2">
      <c r="A29" s="68">
        <v>10</v>
      </c>
      <c r="B29" s="68"/>
      <c r="C29" s="85"/>
      <c r="D29" s="27"/>
      <c r="E29" s="39"/>
      <c r="F29" s="39"/>
      <c r="G29" s="39"/>
      <c r="H29" s="28"/>
      <c r="I29" s="68"/>
      <c r="J29" s="56"/>
      <c r="K29" s="379"/>
      <c r="L29" s="380"/>
      <c r="M29" s="380"/>
      <c r="N29" s="381"/>
      <c r="O29" s="50"/>
    </row>
    <row r="30" spans="1:15" x14ac:dyDescent="0.2">
      <c r="A30" s="68">
        <v>11</v>
      </c>
      <c r="B30" s="68"/>
      <c r="C30" s="85"/>
      <c r="D30" s="27"/>
      <c r="E30" s="39"/>
      <c r="F30" s="39"/>
      <c r="G30" s="39"/>
      <c r="H30" s="28"/>
      <c r="I30" s="68"/>
      <c r="J30" s="56"/>
      <c r="K30" s="379"/>
      <c r="L30" s="380"/>
      <c r="M30" s="380"/>
      <c r="N30" s="381"/>
      <c r="O30" s="50"/>
    </row>
    <row r="31" spans="1:15" x14ac:dyDescent="0.2">
      <c r="A31" s="68">
        <v>12</v>
      </c>
      <c r="B31" s="68"/>
      <c r="C31" s="85"/>
      <c r="D31" s="27"/>
      <c r="E31" s="39"/>
      <c r="F31" s="39"/>
      <c r="G31" s="39"/>
      <c r="H31" s="28"/>
      <c r="I31" s="68"/>
      <c r="J31" s="56"/>
      <c r="K31" s="379"/>
      <c r="L31" s="380"/>
      <c r="M31" s="380"/>
      <c r="N31" s="381"/>
      <c r="O31" s="50"/>
    </row>
    <row r="32" spans="1:15" x14ac:dyDescent="0.2">
      <c r="A32" s="68">
        <v>13</v>
      </c>
      <c r="B32" s="68"/>
      <c r="C32" s="85"/>
      <c r="D32" s="392" t="s">
        <v>70</v>
      </c>
      <c r="E32" s="393"/>
      <c r="F32" s="393"/>
      <c r="G32" s="393"/>
      <c r="H32" s="394"/>
      <c r="I32" s="68"/>
      <c r="J32" s="56"/>
      <c r="K32" s="379"/>
      <c r="L32" s="380"/>
      <c r="M32" s="380"/>
      <c r="N32" s="381"/>
      <c r="O32" s="50"/>
    </row>
    <row r="33" spans="1:15" x14ac:dyDescent="0.2">
      <c r="A33" s="68">
        <v>14</v>
      </c>
      <c r="B33" s="68"/>
      <c r="C33" s="85"/>
      <c r="D33" s="395" t="s">
        <v>111</v>
      </c>
      <c r="E33" s="393"/>
      <c r="F33" s="393"/>
      <c r="G33" s="393"/>
      <c r="H33" s="394"/>
      <c r="I33" s="68"/>
      <c r="J33" s="56"/>
      <c r="K33" s="379"/>
      <c r="L33" s="380"/>
      <c r="M33" s="380"/>
      <c r="N33" s="381"/>
      <c r="O33" s="50"/>
    </row>
    <row r="34" spans="1:15" x14ac:dyDescent="0.2">
      <c r="A34" s="68"/>
      <c r="B34" s="68"/>
      <c r="C34" s="85"/>
      <c r="D34" s="27"/>
      <c r="E34" s="39"/>
      <c r="F34" s="39"/>
      <c r="G34" s="39"/>
      <c r="H34" s="28"/>
      <c r="I34" s="68"/>
      <c r="J34" s="56"/>
      <c r="K34" s="379"/>
      <c r="L34" s="380"/>
      <c r="M34" s="380"/>
      <c r="N34" s="381"/>
      <c r="O34" s="50"/>
    </row>
    <row r="35" spans="1:15" x14ac:dyDescent="0.2">
      <c r="A35" s="26"/>
      <c r="B35" s="68"/>
      <c r="C35" s="85"/>
      <c r="D35" s="27"/>
      <c r="E35" s="39"/>
      <c r="F35" s="39"/>
      <c r="G35" s="39"/>
      <c r="H35" s="28"/>
      <c r="I35" s="68"/>
      <c r="J35" s="56"/>
      <c r="K35" s="379"/>
      <c r="L35" s="380"/>
      <c r="M35" s="380"/>
      <c r="N35" s="381"/>
      <c r="O35" s="50"/>
    </row>
    <row r="36" spans="1:15" x14ac:dyDescent="0.2">
      <c r="A36" s="26"/>
      <c r="B36" s="68"/>
      <c r="C36" s="85"/>
      <c r="D36" s="27"/>
      <c r="E36" s="39"/>
      <c r="F36" s="39"/>
      <c r="G36" s="39"/>
      <c r="H36" s="28"/>
      <c r="I36" s="68"/>
      <c r="J36" s="56"/>
      <c r="K36" s="379"/>
      <c r="L36" s="380"/>
      <c r="M36" s="380"/>
      <c r="N36" s="381"/>
      <c r="O36" s="50"/>
    </row>
    <row r="37" spans="1:15" x14ac:dyDescent="0.2">
      <c r="A37" s="26"/>
      <c r="B37" s="26"/>
      <c r="C37" s="86"/>
      <c r="D37" s="392" t="s">
        <v>112</v>
      </c>
      <c r="E37" s="393"/>
      <c r="F37" s="393"/>
      <c r="G37" s="393"/>
      <c r="H37" s="394"/>
      <c r="I37" s="68"/>
      <c r="J37" s="56"/>
      <c r="K37" s="379"/>
      <c r="L37" s="380"/>
      <c r="M37" s="380"/>
      <c r="N37" s="381"/>
      <c r="O37" s="50"/>
    </row>
    <row r="38" spans="1:15" x14ac:dyDescent="0.2">
      <c r="A38" s="26"/>
      <c r="B38" s="26"/>
      <c r="C38" s="26"/>
      <c r="D38" s="392" t="s">
        <v>121</v>
      </c>
      <c r="E38" s="393"/>
      <c r="F38" s="393"/>
      <c r="G38" s="393"/>
      <c r="H38" s="394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396"/>
      <c r="E39" s="397"/>
      <c r="F39" s="397"/>
      <c r="G39" s="397"/>
      <c r="H39" s="398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27"/>
      <c r="E40" s="39"/>
      <c r="F40" s="39"/>
      <c r="G40" s="39"/>
      <c r="H40" s="28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392" t="s">
        <v>122</v>
      </c>
      <c r="E42" s="393"/>
      <c r="F42" s="393"/>
      <c r="G42" s="393"/>
      <c r="H42" s="394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392" t="s">
        <v>123</v>
      </c>
      <c r="E43" s="393"/>
      <c r="F43" s="393"/>
      <c r="G43" s="393"/>
      <c r="H43" s="394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166421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>
        <v>250000</v>
      </c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76" t="s">
        <v>59</v>
      </c>
      <c r="B50" s="19" t="s">
        <v>9</v>
      </c>
      <c r="I50" s="19" t="s">
        <v>24</v>
      </c>
      <c r="K50" s="361">
        <f>SUM(K46)</f>
        <v>166421</v>
      </c>
      <c r="L50" s="361"/>
      <c r="M50" s="361"/>
      <c r="N50" s="361"/>
    </row>
    <row r="51" spans="1:14" ht="14.25" thickBot="1" x14ac:dyDescent="0.3">
      <c r="A51" s="2"/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1"/>
      <c r="B52" s="19" t="s">
        <v>29</v>
      </c>
      <c r="D52" s="18" t="s">
        <v>8</v>
      </c>
      <c r="I52" s="19" t="s">
        <v>11</v>
      </c>
      <c r="K52" s="363">
        <f>K48-K50</f>
        <v>83579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0</v>
      </c>
      <c r="F54" s="42"/>
      <c r="G54" s="42"/>
    </row>
    <row r="55" spans="1:14" ht="13.5" thickBot="1" x14ac:dyDescent="0.25">
      <c r="D55" s="68">
        <v>410432</v>
      </c>
      <c r="E55" s="88">
        <f t="shared" si="0"/>
        <v>0</v>
      </c>
      <c r="F55" s="42"/>
      <c r="G55" s="42"/>
    </row>
    <row r="56" spans="1:14" ht="14.25" thickBot="1" x14ac:dyDescent="0.3">
      <c r="D56" s="68">
        <v>410592</v>
      </c>
      <c r="E56" s="88">
        <f t="shared" si="0"/>
        <v>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410428</v>
      </c>
      <c r="E57" s="88">
        <f t="shared" si="0"/>
        <v>65100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410446</v>
      </c>
      <c r="E59" s="88">
        <f t="shared" si="0"/>
        <v>1000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>
        <v>420917</v>
      </c>
      <c r="E60" s="88">
        <f t="shared" si="0"/>
        <v>0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147">
        <f t="shared" si="0"/>
        <v>100321</v>
      </c>
      <c r="F61" s="58" t="s">
        <v>40</v>
      </c>
      <c r="G61" s="42"/>
    </row>
    <row r="62" spans="1:14" ht="15" thickBot="1" x14ac:dyDescent="0.35">
      <c r="D62" s="35" t="s">
        <v>6</v>
      </c>
      <c r="E62" s="148">
        <f>SUM(E54:E61)</f>
        <v>166421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348" t="str">
        <f>D12</f>
        <v>SOLEDAD MEZA REYES</v>
      </c>
      <c r="C67" s="349"/>
      <c r="D67" s="348" t="s">
        <v>68</v>
      </c>
      <c r="E67" s="349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7" t="s">
        <v>61</v>
      </c>
    </row>
    <row r="70" spans="2:15" ht="13.5" thickBot="1" x14ac:dyDescent="0.25">
      <c r="B70" s="54" t="s">
        <v>38</v>
      </c>
      <c r="D70" s="97">
        <v>4185</v>
      </c>
    </row>
    <row r="71" spans="2:15" ht="13.5" thickBot="1" x14ac:dyDescent="0.25">
      <c r="B71" s="54" t="s">
        <v>39</v>
      </c>
      <c r="D71" s="98" t="s">
        <v>60</v>
      </c>
    </row>
  </sheetData>
  <mergeCells count="55">
    <mergeCell ref="C5:I5"/>
    <mergeCell ref="C6:I6"/>
    <mergeCell ref="K34:N34"/>
    <mergeCell ref="K33:N33"/>
    <mergeCell ref="K32:N32"/>
    <mergeCell ref="K31:N31"/>
    <mergeCell ref="K30:N30"/>
    <mergeCell ref="K23:N23"/>
    <mergeCell ref="K29:N29"/>
    <mergeCell ref="K24:N24"/>
    <mergeCell ref="L6:N6"/>
    <mergeCell ref="L7:N7"/>
    <mergeCell ref="L10:N10"/>
    <mergeCell ref="K20:N20"/>
    <mergeCell ref="K18:N18"/>
    <mergeCell ref="K19:N19"/>
    <mergeCell ref="D12:N12"/>
    <mergeCell ref="D19:H19"/>
    <mergeCell ref="B18:H18"/>
    <mergeCell ref="J65:O65"/>
    <mergeCell ref="D65:E65"/>
    <mergeCell ref="K48:N48"/>
    <mergeCell ref="K49:N49"/>
    <mergeCell ref="K50:N50"/>
    <mergeCell ref="K52:N52"/>
    <mergeCell ref="K21:N21"/>
    <mergeCell ref="K25:N25"/>
    <mergeCell ref="K26:N26"/>
    <mergeCell ref="K27:N27"/>
    <mergeCell ref="K28:N28"/>
    <mergeCell ref="K45:N45"/>
    <mergeCell ref="K44:N44"/>
    <mergeCell ref="K22:N22"/>
    <mergeCell ref="B67:C67"/>
    <mergeCell ref="F66:I67"/>
    <mergeCell ref="F65:I65"/>
    <mergeCell ref="D67:E67"/>
    <mergeCell ref="D43:H43"/>
    <mergeCell ref="K35:N35"/>
    <mergeCell ref="D32:H32"/>
    <mergeCell ref="D33:H33"/>
    <mergeCell ref="D38:H38"/>
    <mergeCell ref="K43:N43"/>
    <mergeCell ref="K42:N42"/>
    <mergeCell ref="K46:N46"/>
    <mergeCell ref="B65:C65"/>
    <mergeCell ref="D39:H39"/>
    <mergeCell ref="D42:H42"/>
    <mergeCell ref="D37:H37"/>
    <mergeCell ref="K36:N36"/>
    <mergeCell ref="K41:N41"/>
    <mergeCell ref="K40:N40"/>
    <mergeCell ref="K39:N39"/>
    <mergeCell ref="K37:N37"/>
    <mergeCell ref="K38:N38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P69"/>
  <sheetViews>
    <sheetView showGridLines="0" topLeftCell="A4" workbookViewId="0">
      <selection activeCell="C14" sqref="C14:M14"/>
    </sheetView>
  </sheetViews>
  <sheetFormatPr baseColWidth="10" defaultRowHeight="12.75" x14ac:dyDescent="0.2"/>
  <cols>
    <col min="1" max="1" width="13.42578125" customWidth="1"/>
    <col min="2" max="2" width="15.42578125" customWidth="1"/>
    <col min="3" max="3" width="13.42578125" customWidth="1"/>
    <col min="4" max="4" width="17.7109375" customWidth="1"/>
    <col min="5" max="7" width="4.7109375" customWidth="1"/>
    <col min="8" max="8" width="18.28515625" customWidth="1"/>
    <col min="9" max="9" width="11.28515625" customWidth="1"/>
    <col min="10" max="10" width="2.28515625" customWidth="1"/>
    <col min="11" max="12" width="3.7109375" customWidth="1"/>
    <col min="13" max="13" width="3.5703125" customWidth="1"/>
    <col min="14" max="14" width="0.85546875" customWidth="1"/>
    <col min="15" max="15" width="4.140625" customWidth="1"/>
    <col min="16" max="16" width="5" customWidth="1"/>
  </cols>
  <sheetData>
    <row r="7" spans="1:16" ht="19.5" thickBot="1" x14ac:dyDescent="0.35">
      <c r="B7" s="318" t="s">
        <v>41</v>
      </c>
      <c r="C7" s="318"/>
      <c r="D7" s="318"/>
      <c r="E7" s="318"/>
      <c r="F7" s="318"/>
      <c r="G7" s="318"/>
      <c r="H7" s="319"/>
    </row>
    <row r="8" spans="1:16" ht="13.5" thickBot="1" x14ac:dyDescent="0.25">
      <c r="I8" s="71"/>
      <c r="J8" s="72"/>
      <c r="K8" s="330" t="s">
        <v>42</v>
      </c>
      <c r="L8" s="331"/>
      <c r="M8" s="332"/>
      <c r="N8" s="12"/>
    </row>
    <row r="9" spans="1:16" ht="14.25" thickBot="1" x14ac:dyDescent="0.3">
      <c r="I9" s="73"/>
      <c r="J9" s="73"/>
      <c r="K9" s="10"/>
      <c r="L9" s="32"/>
      <c r="M9" s="47"/>
      <c r="N9" s="12"/>
    </row>
    <row r="10" spans="1:16" ht="13.5" thickBot="1" x14ac:dyDescent="0.25">
      <c r="B10" s="384"/>
      <c r="C10" s="384"/>
      <c r="D10" s="384"/>
      <c r="E10" s="384"/>
      <c r="F10" s="384"/>
      <c r="G10" s="384"/>
      <c r="H10" s="384"/>
      <c r="J10" s="12"/>
      <c r="K10" s="12"/>
      <c r="L10" s="12"/>
      <c r="M10" s="12"/>
      <c r="N10" s="12"/>
    </row>
    <row r="11" spans="1:16" ht="15.75" thickBot="1" x14ac:dyDescent="0.35">
      <c r="C11" s="14"/>
      <c r="D11" s="3"/>
      <c r="E11" s="3"/>
      <c r="F11" s="3"/>
      <c r="G11" s="3"/>
      <c r="I11" s="59" t="s">
        <v>16</v>
      </c>
      <c r="J11" s="46"/>
      <c r="K11" s="74"/>
      <c r="L11" s="55" t="s">
        <v>7</v>
      </c>
      <c r="M11" s="49"/>
      <c r="N11" s="12"/>
    </row>
    <row r="12" spans="1:16" ht="14.25" thickBot="1" x14ac:dyDescent="0.3">
      <c r="C12" s="4"/>
      <c r="I12" s="1"/>
      <c r="J12" s="41"/>
      <c r="K12" s="336" t="e">
        <f>#REF!</f>
        <v>#REF!</v>
      </c>
      <c r="L12" s="337"/>
      <c r="M12" s="338"/>
      <c r="N12" s="12"/>
    </row>
    <row r="13" spans="1:16" ht="13.5" thickBot="1" x14ac:dyDescent="0.25"/>
    <row r="14" spans="1:16" ht="14.25" thickBot="1" x14ac:dyDescent="0.3">
      <c r="A14" s="75" t="s">
        <v>0</v>
      </c>
      <c r="C14" s="345" t="s">
        <v>69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7"/>
      <c r="N14" s="51"/>
    </row>
    <row r="15" spans="1:16" ht="6" customHeight="1" thickBo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 x14ac:dyDescent="0.35">
      <c r="A16" s="75" t="s">
        <v>15</v>
      </c>
      <c r="B16" s="76" t="s">
        <v>55</v>
      </c>
      <c r="D16" s="34" t="s">
        <v>18</v>
      </c>
      <c r="E16" s="89">
        <f>'Reembolso (2)'!F14</f>
        <v>3521</v>
      </c>
      <c r="F16" s="107" t="s">
        <v>63</v>
      </c>
      <c r="G16" s="96">
        <f>'Reembolso (2)'!H14</f>
        <v>41</v>
      </c>
      <c r="I16" s="15" t="s">
        <v>26</v>
      </c>
      <c r="J16" s="15"/>
    </row>
    <row r="17" spans="1:14" ht="14.25" thickBot="1" x14ac:dyDescent="0.3">
      <c r="I17" t="s">
        <v>25</v>
      </c>
      <c r="K17" s="2"/>
      <c r="L17" s="48"/>
      <c r="M17" s="47"/>
    </row>
    <row r="18" spans="1:14" ht="14.25" thickBot="1" x14ac:dyDescent="0.3">
      <c r="I18" t="s">
        <v>19</v>
      </c>
      <c r="K18" s="2"/>
      <c r="L18" s="48"/>
      <c r="M18" s="47"/>
    </row>
    <row r="19" spans="1:14" ht="13.5" thickBot="1" x14ac:dyDescent="0.25"/>
    <row r="20" spans="1:14" ht="15" thickBot="1" x14ac:dyDescent="0.35">
      <c r="A20" s="327" t="s">
        <v>27</v>
      </c>
      <c r="B20" s="328"/>
      <c r="C20" s="328"/>
      <c r="D20" s="328"/>
      <c r="E20" s="328"/>
      <c r="F20" s="328"/>
      <c r="G20" s="329"/>
      <c r="H20" s="22" t="s">
        <v>23</v>
      </c>
      <c r="I20" s="23"/>
      <c r="J20" s="342" t="s">
        <v>32</v>
      </c>
      <c r="K20" s="343"/>
      <c r="L20" s="343"/>
      <c r="M20" s="344"/>
    </row>
    <row r="21" spans="1:14" ht="15" thickBot="1" x14ac:dyDescent="0.35">
      <c r="A21" s="17" t="s">
        <v>1</v>
      </c>
      <c r="B21" s="22" t="s">
        <v>2</v>
      </c>
      <c r="C21" s="327" t="s">
        <v>3</v>
      </c>
      <c r="D21" s="328"/>
      <c r="E21" s="328"/>
      <c r="F21" s="328"/>
      <c r="G21" s="329"/>
      <c r="H21" s="23" t="s">
        <v>4</v>
      </c>
      <c r="I21" s="23"/>
      <c r="J21" s="324" t="s">
        <v>5</v>
      </c>
      <c r="K21" s="325"/>
      <c r="L21" s="325"/>
      <c r="M21" s="326"/>
    </row>
    <row r="22" spans="1:14" x14ac:dyDescent="0.2">
      <c r="A22" s="67">
        <f>'FONDO SOLE'!B27</f>
        <v>2849198</v>
      </c>
      <c r="B22" s="84">
        <f>'FONDO SOLE'!C27</f>
        <v>40072</v>
      </c>
      <c r="C22" s="24" t="str">
        <f>'FONDO SOLE'!D27</f>
        <v>Jumbo, bebestibles para celebración</v>
      </c>
      <c r="D22" s="38"/>
      <c r="E22" s="38"/>
      <c r="F22" s="38"/>
      <c r="G22" s="25"/>
      <c r="H22" s="67">
        <v>410427</v>
      </c>
      <c r="I22" s="56"/>
      <c r="J22" s="400">
        <v>74132</v>
      </c>
      <c r="K22" s="401"/>
      <c r="L22" s="401"/>
      <c r="M22" s="402"/>
      <c r="N22" s="50"/>
    </row>
    <row r="23" spans="1:14" x14ac:dyDescent="0.2">
      <c r="A23" s="68">
        <f>'FONDO SOLE'!B28</f>
        <v>2849199</v>
      </c>
      <c r="B23" s="85">
        <f>'FONDO SOLE'!C28</f>
        <v>40072</v>
      </c>
      <c r="C23" s="99" t="str">
        <f>'FONDO SOLE'!D28</f>
        <v>Jumbo, bebestibles para celebración</v>
      </c>
      <c r="D23" s="39"/>
      <c r="E23" s="39"/>
      <c r="F23" s="39"/>
      <c r="G23" s="28"/>
      <c r="H23" s="68">
        <v>410427</v>
      </c>
      <c r="I23" s="56"/>
      <c r="J23" s="379">
        <v>26189</v>
      </c>
      <c r="K23" s="380"/>
      <c r="L23" s="380"/>
      <c r="M23" s="381"/>
      <c r="N23" s="50"/>
    </row>
    <row r="24" spans="1:14" x14ac:dyDescent="0.2">
      <c r="A24" s="68"/>
      <c r="B24" s="85"/>
      <c r="C24" s="27"/>
      <c r="D24" s="39"/>
      <c r="E24" s="39"/>
      <c r="F24" s="39"/>
      <c r="G24" s="28"/>
      <c r="H24" s="68"/>
      <c r="I24" s="56"/>
      <c r="J24" s="379"/>
      <c r="K24" s="380"/>
      <c r="L24" s="380"/>
      <c r="M24" s="381"/>
      <c r="N24" s="50"/>
    </row>
    <row r="25" spans="1:14" x14ac:dyDescent="0.2">
      <c r="A25" s="26"/>
      <c r="B25" s="26"/>
      <c r="C25" s="27"/>
      <c r="D25" s="39"/>
      <c r="E25" s="39"/>
      <c r="F25" s="39"/>
      <c r="G25" s="28"/>
      <c r="H25" s="68"/>
      <c r="I25" s="56"/>
      <c r="J25" s="63"/>
      <c r="K25" s="64"/>
      <c r="L25" s="64"/>
      <c r="M25" s="65"/>
      <c r="N25" s="50"/>
    </row>
    <row r="26" spans="1:14" x14ac:dyDescent="0.2">
      <c r="A26" s="26"/>
      <c r="B26" s="26"/>
      <c r="C26" s="27"/>
      <c r="D26" s="39"/>
      <c r="E26" s="39"/>
      <c r="F26" s="39"/>
      <c r="G26" s="28"/>
      <c r="H26" s="68"/>
      <c r="I26" s="56"/>
      <c r="J26" s="379"/>
      <c r="K26" s="380"/>
      <c r="L26" s="380"/>
      <c r="M26" s="381"/>
      <c r="N26" s="50"/>
    </row>
    <row r="27" spans="1:14" x14ac:dyDescent="0.2">
      <c r="A27" s="26"/>
      <c r="B27" s="26"/>
      <c r="C27" s="27"/>
      <c r="D27" s="39"/>
      <c r="E27" s="39"/>
      <c r="F27" s="39"/>
      <c r="G27" s="28"/>
      <c r="H27" s="68"/>
      <c r="I27" s="56"/>
      <c r="J27" s="63"/>
      <c r="K27" s="64"/>
      <c r="L27" s="64"/>
      <c r="M27" s="65"/>
      <c r="N27" s="50"/>
    </row>
    <row r="28" spans="1:14" x14ac:dyDescent="0.2">
      <c r="A28" s="26"/>
      <c r="B28" s="26"/>
      <c r="C28" s="27"/>
      <c r="D28" s="39"/>
      <c r="E28" s="39"/>
      <c r="F28" s="39"/>
      <c r="G28" s="28"/>
      <c r="H28" s="68"/>
      <c r="I28" s="56"/>
      <c r="J28" s="63"/>
      <c r="K28" s="64"/>
      <c r="L28" s="64"/>
      <c r="M28" s="65"/>
      <c r="N28" s="50"/>
    </row>
    <row r="29" spans="1:14" x14ac:dyDescent="0.2">
      <c r="A29" s="26"/>
      <c r="B29" s="26"/>
      <c r="C29" s="27"/>
      <c r="D29" s="39"/>
      <c r="E29" s="39"/>
      <c r="F29" s="39"/>
      <c r="G29" s="28"/>
      <c r="H29" s="68"/>
      <c r="I29" s="56"/>
      <c r="J29" s="63"/>
      <c r="K29" s="64"/>
      <c r="L29" s="64"/>
      <c r="M29" s="65"/>
      <c r="N29" s="50"/>
    </row>
    <row r="30" spans="1:14" x14ac:dyDescent="0.2">
      <c r="A30" s="26"/>
      <c r="B30" s="26"/>
      <c r="C30" s="27"/>
      <c r="D30" s="39"/>
      <c r="E30" s="39"/>
      <c r="F30" s="39"/>
      <c r="G30" s="28"/>
      <c r="H30" s="68"/>
      <c r="I30" s="56"/>
      <c r="J30" s="63"/>
      <c r="K30" s="64"/>
      <c r="L30" s="64"/>
      <c r="M30" s="65"/>
      <c r="N30" s="50"/>
    </row>
    <row r="31" spans="1:14" x14ac:dyDescent="0.2">
      <c r="A31" s="26"/>
      <c r="B31" s="26"/>
      <c r="C31" s="27"/>
      <c r="D31" s="39"/>
      <c r="E31" s="39"/>
      <c r="F31" s="39"/>
      <c r="G31" s="28"/>
      <c r="H31" s="68"/>
      <c r="I31" s="56"/>
      <c r="J31" s="63"/>
      <c r="K31" s="64"/>
      <c r="L31" s="64"/>
      <c r="M31" s="65"/>
      <c r="N31" s="50"/>
    </row>
    <row r="32" spans="1:14" x14ac:dyDescent="0.2">
      <c r="A32" s="26"/>
      <c r="B32" s="26"/>
      <c r="C32" s="27"/>
      <c r="D32" s="39"/>
      <c r="E32" s="39"/>
      <c r="F32" s="39"/>
      <c r="G32" s="28"/>
      <c r="H32" s="68"/>
      <c r="I32" s="56"/>
      <c r="J32" s="63"/>
      <c r="K32" s="64"/>
      <c r="L32" s="64"/>
      <c r="M32" s="65"/>
      <c r="N32" s="50"/>
    </row>
    <row r="33" spans="1:14" x14ac:dyDescent="0.2">
      <c r="A33" s="26"/>
      <c r="B33" s="26"/>
      <c r="C33" s="27"/>
      <c r="D33" s="39"/>
      <c r="E33" s="39"/>
      <c r="F33" s="39"/>
      <c r="G33" s="28"/>
      <c r="H33" s="68"/>
      <c r="I33" s="56"/>
      <c r="J33" s="63"/>
      <c r="K33" s="64"/>
      <c r="L33" s="64"/>
      <c r="M33" s="65"/>
      <c r="N33" s="50"/>
    </row>
    <row r="34" spans="1:14" x14ac:dyDescent="0.2">
      <c r="A34" s="26"/>
      <c r="B34" s="26"/>
      <c r="C34" s="27"/>
      <c r="D34" s="39"/>
      <c r="E34" s="39"/>
      <c r="F34" s="39"/>
      <c r="G34" s="28"/>
      <c r="H34" s="68"/>
      <c r="I34" s="56"/>
      <c r="J34" s="63"/>
      <c r="K34" s="64"/>
      <c r="L34" s="64"/>
      <c r="M34" s="65"/>
      <c r="N34" s="50"/>
    </row>
    <row r="35" spans="1:14" x14ac:dyDescent="0.2">
      <c r="A35" s="26"/>
      <c r="B35" s="26"/>
      <c r="C35" s="27"/>
      <c r="D35" s="39"/>
      <c r="E35" s="39"/>
      <c r="F35" s="39"/>
      <c r="G35" s="28"/>
      <c r="H35" s="68"/>
      <c r="I35" s="56"/>
      <c r="J35" s="63"/>
      <c r="K35" s="64"/>
      <c r="L35" s="64"/>
      <c r="M35" s="65"/>
      <c r="N35" s="50"/>
    </row>
    <row r="36" spans="1:14" x14ac:dyDescent="0.2">
      <c r="A36" s="26"/>
      <c r="B36" s="26"/>
      <c r="C36" s="27"/>
      <c r="D36" s="39"/>
      <c r="E36" s="39"/>
      <c r="F36" s="39"/>
      <c r="G36" s="28"/>
      <c r="H36" s="68"/>
      <c r="I36" s="56"/>
      <c r="J36" s="63"/>
      <c r="K36" s="64"/>
      <c r="L36" s="64"/>
      <c r="M36" s="65"/>
      <c r="N36" s="50"/>
    </row>
    <row r="37" spans="1:14" x14ac:dyDescent="0.2">
      <c r="A37" s="26"/>
      <c r="B37" s="26"/>
      <c r="C37" s="27"/>
      <c r="D37" s="39"/>
      <c r="E37" s="39"/>
      <c r="F37" s="39"/>
      <c r="G37" s="28"/>
      <c r="H37" s="68"/>
      <c r="I37" s="56"/>
      <c r="J37" s="379"/>
      <c r="K37" s="380"/>
      <c r="L37" s="380"/>
      <c r="M37" s="381"/>
      <c r="N37" s="50"/>
    </row>
    <row r="38" spans="1:14" x14ac:dyDescent="0.2">
      <c r="A38" s="26"/>
      <c r="B38" s="26"/>
      <c r="C38" s="27"/>
      <c r="D38" s="39"/>
      <c r="E38" s="39"/>
      <c r="F38" s="39"/>
      <c r="G38" s="28"/>
      <c r="H38" s="68"/>
      <c r="I38" s="56"/>
      <c r="J38" s="379"/>
      <c r="K38" s="380"/>
      <c r="L38" s="380"/>
      <c r="M38" s="381"/>
      <c r="N38" s="50"/>
    </row>
    <row r="39" spans="1:14" x14ac:dyDescent="0.2">
      <c r="A39" s="26"/>
      <c r="B39" s="26"/>
      <c r="C39" s="27"/>
      <c r="D39" s="39"/>
      <c r="E39" s="39"/>
      <c r="F39" s="39"/>
      <c r="G39" s="28"/>
      <c r="H39" s="68"/>
      <c r="I39" s="56"/>
      <c r="J39" s="379"/>
      <c r="K39" s="380"/>
      <c r="L39" s="380"/>
      <c r="M39" s="381"/>
      <c r="N39" s="50"/>
    </row>
    <row r="40" spans="1:14" x14ac:dyDescent="0.2">
      <c r="A40" s="26"/>
      <c r="B40" s="26"/>
      <c r="C40" s="27"/>
      <c r="D40" s="39"/>
      <c r="E40" s="39"/>
      <c r="F40" s="39"/>
      <c r="G40" s="28"/>
      <c r="H40" s="68"/>
      <c r="I40" s="56"/>
      <c r="J40" s="379"/>
      <c r="K40" s="380"/>
      <c r="L40" s="380"/>
      <c r="M40" s="381"/>
      <c r="N40" s="50"/>
    </row>
    <row r="41" spans="1:14" x14ac:dyDescent="0.2">
      <c r="A41" s="26"/>
      <c r="B41" s="26"/>
      <c r="C41" s="27"/>
      <c r="D41" s="39"/>
      <c r="E41" s="39"/>
      <c r="F41" s="39"/>
      <c r="G41" s="28"/>
      <c r="H41" s="68"/>
      <c r="I41" s="56"/>
      <c r="J41" s="379"/>
      <c r="K41" s="380"/>
      <c r="L41" s="380"/>
      <c r="M41" s="381"/>
      <c r="N41" s="50"/>
    </row>
    <row r="42" spans="1:14" ht="15" thickBot="1" x14ac:dyDescent="0.35">
      <c r="A42" s="26"/>
      <c r="B42" s="26"/>
      <c r="C42" s="18" t="s">
        <v>8</v>
      </c>
      <c r="E42" s="39"/>
      <c r="F42" s="39"/>
      <c r="G42" s="28"/>
      <c r="H42" s="68"/>
      <c r="I42" s="56"/>
      <c r="J42" s="379"/>
      <c r="K42" s="380"/>
      <c r="L42" s="380"/>
      <c r="M42" s="381"/>
      <c r="N42" s="50"/>
    </row>
    <row r="43" spans="1:14" ht="15" thickBot="1" x14ac:dyDescent="0.35">
      <c r="A43" s="26"/>
      <c r="B43" s="26"/>
      <c r="C43" s="35" t="s">
        <v>12</v>
      </c>
      <c r="D43" s="36" t="s">
        <v>13</v>
      </c>
      <c r="E43" s="39"/>
      <c r="F43" s="39"/>
      <c r="G43" s="28"/>
      <c r="H43" s="26"/>
      <c r="I43" s="56"/>
      <c r="J43" s="379"/>
      <c r="K43" s="380"/>
      <c r="L43" s="380"/>
      <c r="M43" s="381"/>
      <c r="N43" s="50"/>
    </row>
    <row r="44" spans="1:14" x14ac:dyDescent="0.2">
      <c r="A44" s="26"/>
      <c r="B44" s="26"/>
      <c r="C44" s="67">
        <v>410421</v>
      </c>
      <c r="D44" s="87">
        <f>SUMIF($H$22:$H$46,C44,$J$22:$M$46)</f>
        <v>0</v>
      </c>
      <c r="E44" s="39"/>
      <c r="F44" s="39"/>
      <c r="G44" s="28"/>
      <c r="H44" s="26"/>
      <c r="I44" s="56"/>
      <c r="J44" s="379"/>
      <c r="K44" s="380"/>
      <c r="L44" s="380"/>
      <c r="M44" s="381"/>
      <c r="N44" s="50"/>
    </row>
    <row r="45" spans="1:14" x14ac:dyDescent="0.2">
      <c r="A45" s="26"/>
      <c r="B45" s="26"/>
      <c r="C45" s="68">
        <v>410422</v>
      </c>
      <c r="D45" s="101">
        <f t="shared" ref="D45:D51" si="0">SUMIF($H$20:$H$44,C45,$J$20:$M$44)</f>
        <v>0</v>
      </c>
      <c r="E45" s="39"/>
      <c r="F45" s="39"/>
      <c r="G45" s="28"/>
      <c r="H45" s="26"/>
      <c r="I45" s="56"/>
      <c r="J45" s="379"/>
      <c r="K45" s="380"/>
      <c r="L45" s="380"/>
      <c r="M45" s="381"/>
      <c r="N45" s="50"/>
    </row>
    <row r="46" spans="1:14" x14ac:dyDescent="0.2">
      <c r="A46" s="26"/>
      <c r="B46" s="26"/>
      <c r="C46" s="68">
        <v>410424</v>
      </c>
      <c r="D46" s="101">
        <f t="shared" si="0"/>
        <v>0</v>
      </c>
      <c r="E46" s="39"/>
      <c r="F46" s="39"/>
      <c r="G46" s="28"/>
      <c r="H46" s="26"/>
      <c r="I46" s="56"/>
      <c r="J46" s="379"/>
      <c r="K46" s="380"/>
      <c r="L46" s="380"/>
      <c r="M46" s="381"/>
      <c r="N46" s="50"/>
    </row>
    <row r="47" spans="1:14" x14ac:dyDescent="0.2">
      <c r="A47" s="26"/>
      <c r="B47" s="26"/>
      <c r="C47" s="68">
        <v>410427</v>
      </c>
      <c r="D47" s="101">
        <f t="shared" si="0"/>
        <v>100321</v>
      </c>
      <c r="E47" s="39"/>
      <c r="F47" s="39"/>
      <c r="G47" s="28"/>
      <c r="H47" s="26"/>
      <c r="I47" s="56"/>
      <c r="J47" s="63"/>
      <c r="K47" s="64"/>
      <c r="L47" s="64"/>
      <c r="M47" s="65"/>
      <c r="N47" s="50"/>
    </row>
    <row r="48" spans="1:14" x14ac:dyDescent="0.2">
      <c r="A48" s="26"/>
      <c r="B48" s="26"/>
      <c r="C48" s="68">
        <v>410428</v>
      </c>
      <c r="D48" s="101">
        <f t="shared" si="0"/>
        <v>0</v>
      </c>
      <c r="E48" s="39"/>
      <c r="F48" s="39"/>
      <c r="G48" s="28"/>
      <c r="H48" s="26"/>
      <c r="I48" s="56"/>
      <c r="J48" s="63"/>
      <c r="K48" s="64"/>
      <c r="L48" s="64"/>
      <c r="M48" s="65"/>
      <c r="N48" s="50"/>
    </row>
    <row r="49" spans="1:14" x14ac:dyDescent="0.2">
      <c r="A49" s="26"/>
      <c r="B49" s="26"/>
      <c r="C49" s="68">
        <v>410593</v>
      </c>
      <c r="D49" s="101">
        <f t="shared" si="0"/>
        <v>0</v>
      </c>
      <c r="E49" s="39"/>
      <c r="F49" s="39"/>
      <c r="G49" s="28"/>
      <c r="H49" s="26"/>
      <c r="I49" s="56"/>
      <c r="J49" s="63"/>
      <c r="K49" s="64"/>
      <c r="L49" s="64"/>
      <c r="M49" s="65"/>
      <c r="N49" s="50"/>
    </row>
    <row r="50" spans="1:14" x14ac:dyDescent="0.2">
      <c r="A50" s="26"/>
      <c r="B50" s="26"/>
      <c r="C50" s="68"/>
      <c r="D50" s="101">
        <f t="shared" si="0"/>
        <v>0</v>
      </c>
      <c r="E50" s="39"/>
      <c r="F50" s="39"/>
      <c r="G50" s="28"/>
      <c r="H50" s="26"/>
      <c r="I50" s="56"/>
      <c r="J50" s="63"/>
      <c r="K50" s="64"/>
      <c r="L50" s="64"/>
      <c r="M50" s="65"/>
      <c r="N50" s="50"/>
    </row>
    <row r="51" spans="1:14" ht="13.5" thickBot="1" x14ac:dyDescent="0.25">
      <c r="A51" s="26"/>
      <c r="B51" s="26"/>
      <c r="C51" s="68"/>
      <c r="D51" s="101">
        <f t="shared" si="0"/>
        <v>0</v>
      </c>
      <c r="E51" s="39"/>
      <c r="F51" s="39"/>
      <c r="G51" s="28"/>
      <c r="H51" s="26"/>
      <c r="I51" s="56"/>
      <c r="J51" s="379"/>
      <c r="K51" s="380"/>
      <c r="L51" s="380"/>
      <c r="M51" s="381"/>
      <c r="N51" s="50"/>
    </row>
    <row r="52" spans="1:14" ht="15" thickBot="1" x14ac:dyDescent="0.35">
      <c r="A52" s="26"/>
      <c r="B52" s="26"/>
      <c r="C52" s="35" t="s">
        <v>6</v>
      </c>
      <c r="D52" s="37">
        <f>SUM(D44:D51)</f>
        <v>100321</v>
      </c>
      <c r="E52" s="39"/>
      <c r="F52" s="39"/>
      <c r="G52" s="28"/>
      <c r="H52" s="26"/>
      <c r="I52" s="56"/>
      <c r="J52" s="379"/>
      <c r="K52" s="380"/>
      <c r="L52" s="380"/>
      <c r="M52" s="381"/>
      <c r="N52" s="50"/>
    </row>
    <row r="53" spans="1:14" ht="13.5" thickBot="1" x14ac:dyDescent="0.25">
      <c r="A53" s="29"/>
      <c r="B53" s="29"/>
      <c r="C53" s="30"/>
      <c r="D53" s="40"/>
      <c r="E53" s="40"/>
      <c r="F53" s="40"/>
      <c r="G53" s="31"/>
      <c r="H53" s="29"/>
      <c r="I53" s="56"/>
      <c r="J53" s="389"/>
      <c r="K53" s="390"/>
      <c r="L53" s="390"/>
      <c r="M53" s="391"/>
      <c r="N53" s="50"/>
    </row>
    <row r="54" spans="1:14" ht="15.75" thickBot="1" x14ac:dyDescent="0.35">
      <c r="A54" s="10"/>
      <c r="B54" s="11"/>
      <c r="C54" s="11"/>
      <c r="D54" s="11"/>
      <c r="E54" s="11"/>
      <c r="F54" s="11"/>
      <c r="G54" s="32"/>
      <c r="H54" s="57" t="s">
        <v>6</v>
      </c>
      <c r="I54" s="56"/>
      <c r="J54" s="364">
        <f>SUM(J22:M53)</f>
        <v>100321</v>
      </c>
      <c r="K54" s="365"/>
      <c r="L54" s="365"/>
      <c r="M54" s="366"/>
      <c r="N54" s="50">
        <f>SUM(N22:N53)</f>
        <v>0</v>
      </c>
    </row>
    <row r="55" spans="1:14" x14ac:dyDescent="0.2">
      <c r="A55" t="s">
        <v>43</v>
      </c>
    </row>
    <row r="56" spans="1:14" x14ac:dyDescent="0.2">
      <c r="A56" t="s">
        <v>44</v>
      </c>
    </row>
    <row r="57" spans="1:14" x14ac:dyDescent="0.2">
      <c r="A57" t="s">
        <v>45</v>
      </c>
    </row>
    <row r="58" spans="1:14" x14ac:dyDescent="0.2">
      <c r="A58" t="s">
        <v>46</v>
      </c>
    </row>
    <row r="59" spans="1:14" x14ac:dyDescent="0.2">
      <c r="A59" t="s">
        <v>47</v>
      </c>
    </row>
    <row r="62" spans="1:14" ht="13.5" thickBot="1" x14ac:dyDescent="0.25"/>
    <row r="63" spans="1:14" ht="14.25" thickBot="1" x14ac:dyDescent="0.3">
      <c r="A63" s="350" t="s">
        <v>30</v>
      </c>
      <c r="B63" s="351"/>
      <c r="C63" s="350" t="s">
        <v>48</v>
      </c>
      <c r="D63" s="351"/>
      <c r="E63" s="350" t="s">
        <v>49</v>
      </c>
      <c r="F63" s="352"/>
      <c r="G63" s="352"/>
      <c r="H63" s="351"/>
    </row>
    <row r="64" spans="1:14" x14ac:dyDescent="0.2">
      <c r="A64" s="8"/>
      <c r="B64" s="6"/>
      <c r="C64" s="8"/>
      <c r="D64" s="6"/>
      <c r="E64" s="355"/>
      <c r="F64" s="356"/>
      <c r="G64" s="356"/>
      <c r="H64" s="357"/>
    </row>
    <row r="65" spans="1:13" ht="13.5" thickBot="1" x14ac:dyDescent="0.25">
      <c r="A65" s="348" t="str">
        <f>C14</f>
        <v>SOLEDAD MEZA REYES</v>
      </c>
      <c r="B65" s="349"/>
      <c r="C65" s="358" t="s">
        <v>68</v>
      </c>
      <c r="D65" s="360"/>
      <c r="E65" s="358"/>
      <c r="F65" s="359"/>
      <c r="G65" s="359"/>
      <c r="H65" s="360"/>
    </row>
    <row r="69" spans="1:13" ht="13.5" x14ac:dyDescent="0.25">
      <c r="I69" s="19"/>
      <c r="J69" s="19"/>
      <c r="K69" s="19"/>
      <c r="L69" s="19"/>
      <c r="M69" s="19"/>
    </row>
  </sheetData>
  <mergeCells count="33">
    <mergeCell ref="J39:M39"/>
    <mergeCell ref="J40:M40"/>
    <mergeCell ref="J41:M41"/>
    <mergeCell ref="J42:M42"/>
    <mergeCell ref="J54:M54"/>
    <mergeCell ref="J43:M43"/>
    <mergeCell ref="J44:M44"/>
    <mergeCell ref="J45:M45"/>
    <mergeCell ref="J46:M46"/>
    <mergeCell ref="J51:M51"/>
    <mergeCell ref="J52:M52"/>
    <mergeCell ref="J53:M53"/>
    <mergeCell ref="J38:M38"/>
    <mergeCell ref="K8:M8"/>
    <mergeCell ref="B10:H10"/>
    <mergeCell ref="C14:M14"/>
    <mergeCell ref="J20:M20"/>
    <mergeCell ref="J21:M21"/>
    <mergeCell ref="K12:M12"/>
    <mergeCell ref="J22:M22"/>
    <mergeCell ref="J23:M23"/>
    <mergeCell ref="J24:M24"/>
    <mergeCell ref="J26:M26"/>
    <mergeCell ref="J37:M37"/>
    <mergeCell ref="A65:B65"/>
    <mergeCell ref="A20:G20"/>
    <mergeCell ref="C21:G21"/>
    <mergeCell ref="B7:H7"/>
    <mergeCell ref="E64:H65"/>
    <mergeCell ref="C65:D65"/>
    <mergeCell ref="A63:B63"/>
    <mergeCell ref="C63:D63"/>
    <mergeCell ref="E63:H63"/>
  </mergeCells>
  <phoneticPr fontId="3" type="noConversion"/>
  <pageMargins left="0.41" right="0.32" top="0.47" bottom="0.53" header="0" footer="0"/>
  <pageSetup scale="85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P69"/>
  <sheetViews>
    <sheetView showGridLines="0" topLeftCell="A16" workbookViewId="0">
      <selection activeCell="C47" sqref="C47"/>
    </sheetView>
  </sheetViews>
  <sheetFormatPr baseColWidth="10" defaultRowHeight="12.75" x14ac:dyDescent="0.2"/>
  <cols>
    <col min="1" max="1" width="13.42578125" customWidth="1"/>
    <col min="2" max="2" width="15.42578125" customWidth="1"/>
    <col min="3" max="3" width="13.42578125" customWidth="1"/>
    <col min="4" max="4" width="17.7109375" customWidth="1"/>
    <col min="5" max="7" width="4.7109375" customWidth="1"/>
    <col min="8" max="8" width="18.28515625" customWidth="1"/>
    <col min="9" max="9" width="11.28515625" customWidth="1"/>
    <col min="10" max="10" width="2.28515625" customWidth="1"/>
    <col min="11" max="12" width="3.7109375" customWidth="1"/>
    <col min="13" max="13" width="3.5703125" customWidth="1"/>
    <col min="14" max="14" width="0.85546875" customWidth="1"/>
    <col min="15" max="15" width="4.140625" customWidth="1"/>
    <col min="16" max="16" width="5" customWidth="1"/>
  </cols>
  <sheetData>
    <row r="7" spans="1:16" ht="19.5" thickBot="1" x14ac:dyDescent="0.35">
      <c r="B7" s="318" t="s">
        <v>41</v>
      </c>
      <c r="C7" s="318"/>
      <c r="D7" s="318"/>
      <c r="E7" s="318"/>
      <c r="F7" s="318"/>
      <c r="G7" s="318"/>
      <c r="H7" s="319"/>
    </row>
    <row r="8" spans="1:16" ht="13.5" thickBot="1" x14ac:dyDescent="0.25">
      <c r="I8" s="71"/>
      <c r="J8" s="72"/>
      <c r="K8" s="330" t="s">
        <v>42</v>
      </c>
      <c r="L8" s="331"/>
      <c r="M8" s="332"/>
      <c r="N8" s="12"/>
    </row>
    <row r="9" spans="1:16" ht="14.25" thickBot="1" x14ac:dyDescent="0.3">
      <c r="I9" s="73"/>
      <c r="J9" s="73"/>
      <c r="K9" s="10"/>
      <c r="L9" s="32"/>
      <c r="M9" s="47"/>
      <c r="N9" s="12"/>
    </row>
    <row r="10" spans="1:16" ht="13.5" thickBot="1" x14ac:dyDescent="0.25">
      <c r="B10" s="384"/>
      <c r="C10" s="384"/>
      <c r="D10" s="384"/>
      <c r="E10" s="384"/>
      <c r="F10" s="384"/>
      <c r="G10" s="384"/>
      <c r="H10" s="384"/>
      <c r="J10" s="12"/>
      <c r="K10" s="12"/>
      <c r="L10" s="12"/>
      <c r="M10" s="12"/>
      <c r="N10" s="12"/>
    </row>
    <row r="11" spans="1:16" ht="15.75" thickBot="1" x14ac:dyDescent="0.35">
      <c r="C11" s="14"/>
      <c r="D11" s="3"/>
      <c r="E11" s="3"/>
      <c r="F11" s="3"/>
      <c r="G11" s="3"/>
      <c r="I11" s="59" t="s">
        <v>16</v>
      </c>
      <c r="J11" s="46"/>
      <c r="K11" s="74"/>
      <c r="L11" s="55" t="s">
        <v>7</v>
      </c>
      <c r="M11" s="49"/>
      <c r="N11" s="12"/>
    </row>
    <row r="12" spans="1:16" ht="14.25" thickBot="1" x14ac:dyDescent="0.3">
      <c r="C12" s="4"/>
      <c r="I12" s="1"/>
      <c r="J12" s="41"/>
      <c r="K12" s="336">
        <v>40366</v>
      </c>
      <c r="L12" s="337"/>
      <c r="M12" s="338"/>
      <c r="N12" s="12"/>
    </row>
    <row r="13" spans="1:16" ht="13.5" thickBot="1" x14ac:dyDescent="0.25"/>
    <row r="14" spans="1:16" ht="14.25" thickBot="1" x14ac:dyDescent="0.3">
      <c r="A14" s="75" t="s">
        <v>0</v>
      </c>
      <c r="C14" s="345" t="s">
        <v>148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7"/>
      <c r="N14" s="51"/>
    </row>
    <row r="15" spans="1:16" ht="6" customHeight="1" thickBo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 x14ac:dyDescent="0.35">
      <c r="A16" s="75" t="s">
        <v>15</v>
      </c>
      <c r="B16" s="164" t="s">
        <v>149</v>
      </c>
      <c r="D16" s="34" t="s">
        <v>18</v>
      </c>
      <c r="E16" s="89">
        <v>3525</v>
      </c>
      <c r="F16" s="107" t="s">
        <v>66</v>
      </c>
      <c r="G16" s="96">
        <v>41</v>
      </c>
      <c r="I16" s="15" t="s">
        <v>26</v>
      </c>
      <c r="J16" s="15"/>
    </row>
    <row r="17" spans="1:14" ht="14.25" thickBot="1" x14ac:dyDescent="0.3">
      <c r="I17" t="s">
        <v>25</v>
      </c>
      <c r="K17" s="2"/>
      <c r="L17" s="48"/>
      <c r="M17" s="47"/>
    </row>
    <row r="18" spans="1:14" ht="14.25" thickBot="1" x14ac:dyDescent="0.3">
      <c r="I18" t="s">
        <v>19</v>
      </c>
      <c r="K18" s="2"/>
      <c r="L18" s="48"/>
      <c r="M18" s="47"/>
    </row>
    <row r="19" spans="1:14" ht="13.5" thickBot="1" x14ac:dyDescent="0.25"/>
    <row r="20" spans="1:14" ht="15" thickBot="1" x14ac:dyDescent="0.35">
      <c r="A20" s="327" t="s">
        <v>27</v>
      </c>
      <c r="B20" s="328"/>
      <c r="C20" s="328"/>
      <c r="D20" s="328"/>
      <c r="E20" s="328"/>
      <c r="F20" s="328"/>
      <c r="G20" s="329"/>
      <c r="H20" s="22" t="s">
        <v>23</v>
      </c>
      <c r="I20" s="23"/>
      <c r="J20" s="342" t="s">
        <v>32</v>
      </c>
      <c r="K20" s="343"/>
      <c r="L20" s="343"/>
      <c r="M20" s="344"/>
    </row>
    <row r="21" spans="1:14" ht="15" thickBot="1" x14ac:dyDescent="0.35">
      <c r="A21" s="17" t="s">
        <v>1</v>
      </c>
      <c r="B21" s="22" t="s">
        <v>2</v>
      </c>
      <c r="C21" s="327" t="s">
        <v>3</v>
      </c>
      <c r="D21" s="328"/>
      <c r="E21" s="328"/>
      <c r="F21" s="328"/>
      <c r="G21" s="329"/>
      <c r="H21" s="23" t="s">
        <v>4</v>
      </c>
      <c r="I21" s="23"/>
      <c r="J21" s="324" t="s">
        <v>5</v>
      </c>
      <c r="K21" s="325"/>
      <c r="L21" s="325"/>
      <c r="M21" s="326"/>
    </row>
    <row r="22" spans="1:14" x14ac:dyDescent="0.2">
      <c r="A22" s="67">
        <v>68502</v>
      </c>
      <c r="B22" s="84">
        <v>40354</v>
      </c>
      <c r="C22" s="168" t="s">
        <v>150</v>
      </c>
      <c r="D22" s="38"/>
      <c r="E22" s="38"/>
      <c r="F22" s="38"/>
      <c r="G22" s="25"/>
      <c r="H22" s="67">
        <v>410428</v>
      </c>
      <c r="I22" s="56"/>
      <c r="J22" s="400">
        <v>29760</v>
      </c>
      <c r="K22" s="401"/>
      <c r="L22" s="401"/>
      <c r="M22" s="402"/>
      <c r="N22" s="50"/>
    </row>
    <row r="23" spans="1:14" x14ac:dyDescent="0.2">
      <c r="A23" s="68">
        <v>117275</v>
      </c>
      <c r="B23" s="85">
        <v>40352</v>
      </c>
      <c r="C23" s="169" t="s">
        <v>151</v>
      </c>
      <c r="D23" s="39"/>
      <c r="E23" s="39"/>
      <c r="F23" s="39"/>
      <c r="G23" s="28"/>
      <c r="H23" s="68">
        <v>410445</v>
      </c>
      <c r="I23" s="56"/>
      <c r="J23" s="379">
        <v>9639</v>
      </c>
      <c r="K23" s="380"/>
      <c r="L23" s="380"/>
      <c r="M23" s="381"/>
      <c r="N23" s="50"/>
    </row>
    <row r="24" spans="1:14" x14ac:dyDescent="0.2">
      <c r="A24" s="68">
        <v>117118</v>
      </c>
      <c r="B24" s="85">
        <v>40331</v>
      </c>
      <c r="C24" s="169" t="s">
        <v>151</v>
      </c>
      <c r="D24" s="39"/>
      <c r="E24" s="39"/>
      <c r="F24" s="39"/>
      <c r="G24" s="28"/>
      <c r="H24" s="68">
        <v>410445</v>
      </c>
      <c r="I24" s="56"/>
      <c r="J24" s="379">
        <v>4507</v>
      </c>
      <c r="K24" s="380"/>
      <c r="L24" s="380"/>
      <c r="M24" s="381"/>
      <c r="N24" s="50"/>
    </row>
    <row r="25" spans="1:14" x14ac:dyDescent="0.2">
      <c r="A25" s="26"/>
      <c r="B25" s="26"/>
      <c r="C25" s="27"/>
      <c r="D25" s="39"/>
      <c r="E25" s="39"/>
      <c r="F25" s="39"/>
      <c r="G25" s="28"/>
      <c r="H25" s="68"/>
      <c r="I25" s="56"/>
      <c r="J25" s="63"/>
      <c r="K25" s="64"/>
      <c r="L25" s="64"/>
      <c r="M25" s="65"/>
      <c r="N25" s="50"/>
    </row>
    <row r="26" spans="1:14" x14ac:dyDescent="0.2">
      <c r="A26" s="26"/>
      <c r="B26" s="26"/>
      <c r="C26" s="27"/>
      <c r="D26" s="39"/>
      <c r="E26" s="39"/>
      <c r="F26" s="39"/>
      <c r="G26" s="28"/>
      <c r="H26" s="68"/>
      <c r="I26" s="56"/>
      <c r="J26" s="379"/>
      <c r="K26" s="380"/>
      <c r="L26" s="380"/>
      <c r="M26" s="381"/>
      <c r="N26" s="50"/>
    </row>
    <row r="27" spans="1:14" x14ac:dyDescent="0.2">
      <c r="A27" s="26"/>
      <c r="B27" s="26"/>
      <c r="C27" s="27"/>
      <c r="D27" s="39"/>
      <c r="E27" s="39"/>
      <c r="F27" s="39"/>
      <c r="G27" s="28"/>
      <c r="H27" s="68"/>
      <c r="I27" s="56"/>
      <c r="J27" s="63"/>
      <c r="K27" s="64"/>
      <c r="L27" s="64"/>
      <c r="M27" s="65"/>
      <c r="N27" s="50"/>
    </row>
    <row r="28" spans="1:14" x14ac:dyDescent="0.2">
      <c r="A28" s="26"/>
      <c r="B28" s="26"/>
      <c r="C28" s="27"/>
      <c r="D28" s="39"/>
      <c r="E28" s="39"/>
      <c r="F28" s="39"/>
      <c r="G28" s="28"/>
      <c r="H28" s="68"/>
      <c r="I28" s="56"/>
      <c r="J28" s="63"/>
      <c r="K28" s="64"/>
      <c r="L28" s="64"/>
      <c r="M28" s="65"/>
      <c r="N28" s="50"/>
    </row>
    <row r="29" spans="1:14" x14ac:dyDescent="0.2">
      <c r="A29" s="26"/>
      <c r="B29" s="26"/>
      <c r="C29" s="27"/>
      <c r="D29" s="39"/>
      <c r="E29" s="39"/>
      <c r="F29" s="39"/>
      <c r="G29" s="28"/>
      <c r="H29" s="68"/>
      <c r="I29" s="56"/>
      <c r="J29" s="63"/>
      <c r="K29" s="64"/>
      <c r="L29" s="64"/>
      <c r="M29" s="65"/>
      <c r="N29" s="50"/>
    </row>
    <row r="30" spans="1:14" x14ac:dyDescent="0.2">
      <c r="A30" s="26"/>
      <c r="B30" s="26"/>
      <c r="C30" s="27"/>
      <c r="D30" s="39"/>
      <c r="E30" s="39"/>
      <c r="F30" s="39"/>
      <c r="G30" s="28"/>
      <c r="H30" s="68"/>
      <c r="I30" s="56"/>
      <c r="J30" s="63"/>
      <c r="K30" s="64"/>
      <c r="L30" s="64"/>
      <c r="M30" s="65"/>
      <c r="N30" s="50"/>
    </row>
    <row r="31" spans="1:14" x14ac:dyDescent="0.2">
      <c r="A31" s="26"/>
      <c r="B31" s="26"/>
      <c r="C31" s="27"/>
      <c r="D31" s="39"/>
      <c r="E31" s="39"/>
      <c r="F31" s="39"/>
      <c r="G31" s="28"/>
      <c r="H31" s="68"/>
      <c r="I31" s="56"/>
      <c r="J31" s="63"/>
      <c r="K31" s="64"/>
      <c r="L31" s="64"/>
      <c r="M31" s="65"/>
      <c r="N31" s="50"/>
    </row>
    <row r="32" spans="1:14" x14ac:dyDescent="0.2">
      <c r="A32" s="26"/>
      <c r="B32" s="26"/>
      <c r="C32" s="27"/>
      <c r="D32" s="39"/>
      <c r="E32" s="39"/>
      <c r="F32" s="39"/>
      <c r="G32" s="28"/>
      <c r="H32" s="68"/>
      <c r="I32" s="56"/>
      <c r="J32" s="63"/>
      <c r="K32" s="64"/>
      <c r="L32" s="64"/>
      <c r="M32" s="65"/>
      <c r="N32" s="50"/>
    </row>
    <row r="33" spans="1:14" x14ac:dyDescent="0.2">
      <c r="A33" s="26"/>
      <c r="B33" s="26"/>
      <c r="C33" s="27"/>
      <c r="D33" s="39"/>
      <c r="E33" s="39"/>
      <c r="F33" s="39"/>
      <c r="G33" s="28"/>
      <c r="H33" s="68"/>
      <c r="I33" s="56"/>
      <c r="J33" s="63"/>
      <c r="K33" s="64"/>
      <c r="L33" s="64"/>
      <c r="M33" s="65"/>
      <c r="N33" s="50"/>
    </row>
    <row r="34" spans="1:14" x14ac:dyDescent="0.2">
      <c r="A34" s="26"/>
      <c r="B34" s="26"/>
      <c r="C34" s="27"/>
      <c r="D34" s="39"/>
      <c r="E34" s="39"/>
      <c r="F34" s="39"/>
      <c r="G34" s="28"/>
      <c r="H34" s="68"/>
      <c r="I34" s="56"/>
      <c r="J34" s="63"/>
      <c r="K34" s="64"/>
      <c r="L34" s="64"/>
      <c r="M34" s="65"/>
      <c r="N34" s="50"/>
    </row>
    <row r="35" spans="1:14" x14ac:dyDescent="0.2">
      <c r="A35" s="26"/>
      <c r="B35" s="26"/>
      <c r="C35" s="27"/>
      <c r="D35" s="39"/>
      <c r="E35" s="39"/>
      <c r="F35" s="39"/>
      <c r="G35" s="28"/>
      <c r="H35" s="68"/>
      <c r="I35" s="56"/>
      <c r="J35" s="63"/>
      <c r="K35" s="64"/>
      <c r="L35" s="64"/>
      <c r="M35" s="65"/>
      <c r="N35" s="50"/>
    </row>
    <row r="36" spans="1:14" x14ac:dyDescent="0.2">
      <c r="A36" s="26"/>
      <c r="B36" s="26"/>
      <c r="C36" s="27"/>
      <c r="D36" s="39"/>
      <c r="E36" s="39"/>
      <c r="F36" s="39"/>
      <c r="G36" s="28"/>
      <c r="H36" s="68"/>
      <c r="I36" s="56"/>
      <c r="J36" s="63"/>
      <c r="K36" s="64"/>
      <c r="L36" s="64"/>
      <c r="M36" s="65"/>
      <c r="N36" s="50"/>
    </row>
    <row r="37" spans="1:14" x14ac:dyDescent="0.2">
      <c r="A37" s="26"/>
      <c r="B37" s="26"/>
      <c r="C37" s="27"/>
      <c r="D37" s="39"/>
      <c r="E37" s="39"/>
      <c r="F37" s="39"/>
      <c r="G37" s="28"/>
      <c r="H37" s="68"/>
      <c r="I37" s="56"/>
      <c r="J37" s="379"/>
      <c r="K37" s="380"/>
      <c r="L37" s="380"/>
      <c r="M37" s="381"/>
      <c r="N37" s="50"/>
    </row>
    <row r="38" spans="1:14" x14ac:dyDescent="0.2">
      <c r="A38" s="26"/>
      <c r="B38" s="26"/>
      <c r="C38" s="27"/>
      <c r="D38" s="39"/>
      <c r="E38" s="39"/>
      <c r="F38" s="39"/>
      <c r="G38" s="28"/>
      <c r="H38" s="68"/>
      <c r="I38" s="56"/>
      <c r="J38" s="379"/>
      <c r="K38" s="380"/>
      <c r="L38" s="380"/>
      <c r="M38" s="381"/>
      <c r="N38" s="50"/>
    </row>
    <row r="39" spans="1:14" x14ac:dyDescent="0.2">
      <c r="A39" s="26"/>
      <c r="B39" s="26"/>
      <c r="C39" s="27"/>
      <c r="D39" s="39"/>
      <c r="E39" s="39"/>
      <c r="F39" s="39"/>
      <c r="G39" s="28"/>
      <c r="H39" s="68"/>
      <c r="I39" s="56"/>
      <c r="J39" s="379"/>
      <c r="K39" s="380"/>
      <c r="L39" s="380"/>
      <c r="M39" s="381"/>
      <c r="N39" s="50"/>
    </row>
    <row r="40" spans="1:14" x14ac:dyDescent="0.2">
      <c r="A40" s="26"/>
      <c r="B40" s="26"/>
      <c r="C40" s="27"/>
      <c r="D40" s="39"/>
      <c r="E40" s="39"/>
      <c r="F40" s="39"/>
      <c r="G40" s="28"/>
      <c r="H40" s="68"/>
      <c r="I40" s="56"/>
      <c r="J40" s="379"/>
      <c r="K40" s="380"/>
      <c r="L40" s="380"/>
      <c r="M40" s="381"/>
      <c r="N40" s="50"/>
    </row>
    <row r="41" spans="1:14" x14ac:dyDescent="0.2">
      <c r="A41" s="26"/>
      <c r="B41" s="26"/>
      <c r="C41" s="27"/>
      <c r="D41" s="39"/>
      <c r="E41" s="39"/>
      <c r="F41" s="39"/>
      <c r="G41" s="28"/>
      <c r="H41" s="68"/>
      <c r="I41" s="56"/>
      <c r="J41" s="379"/>
      <c r="K41" s="380"/>
      <c r="L41" s="380"/>
      <c r="M41" s="381"/>
      <c r="N41" s="50"/>
    </row>
    <row r="42" spans="1:14" ht="15" thickBot="1" x14ac:dyDescent="0.35">
      <c r="A42" s="26"/>
      <c r="B42" s="26"/>
      <c r="C42" s="18" t="s">
        <v>8</v>
      </c>
      <c r="E42" s="39"/>
      <c r="F42" s="39"/>
      <c r="G42" s="28"/>
      <c r="H42" s="68"/>
      <c r="I42" s="56"/>
      <c r="J42" s="379"/>
      <c r="K42" s="380"/>
      <c r="L42" s="380"/>
      <c r="M42" s="381"/>
      <c r="N42" s="50"/>
    </row>
    <row r="43" spans="1:14" ht="15" thickBot="1" x14ac:dyDescent="0.35">
      <c r="A43" s="26"/>
      <c r="B43" s="26"/>
      <c r="C43" s="35" t="s">
        <v>12</v>
      </c>
      <c r="D43" s="36" t="s">
        <v>13</v>
      </c>
      <c r="E43" s="39"/>
      <c r="F43" s="39"/>
      <c r="G43" s="28"/>
      <c r="H43" s="26"/>
      <c r="I43" s="56"/>
      <c r="J43" s="379"/>
      <c r="K43" s="380"/>
      <c r="L43" s="380"/>
      <c r="M43" s="381"/>
      <c r="N43" s="50"/>
    </row>
    <row r="44" spans="1:14" x14ac:dyDescent="0.2">
      <c r="A44" s="26"/>
      <c r="B44" s="26"/>
      <c r="C44" s="67">
        <v>410461</v>
      </c>
      <c r="D44" s="87">
        <f>SUMIF($H$22:$H$46,C44,$J$22:$M$46)</f>
        <v>0</v>
      </c>
      <c r="E44" s="39"/>
      <c r="F44" s="39"/>
      <c r="G44" s="28"/>
      <c r="H44" s="26"/>
      <c r="I44" s="56"/>
      <c r="J44" s="379"/>
      <c r="K44" s="380"/>
      <c r="L44" s="380"/>
      <c r="M44" s="381"/>
      <c r="N44" s="50"/>
    </row>
    <row r="45" spans="1:14" x14ac:dyDescent="0.2">
      <c r="A45" s="26"/>
      <c r="B45" s="26"/>
      <c r="C45" s="68">
        <v>410422</v>
      </c>
      <c r="D45" s="101">
        <f t="shared" ref="D45:D51" si="0">SUMIF($H$20:$H$44,C45,$J$20:$M$44)</f>
        <v>0</v>
      </c>
      <c r="E45" s="39"/>
      <c r="F45" s="39"/>
      <c r="G45" s="28"/>
      <c r="H45" s="26"/>
      <c r="I45" s="56"/>
      <c r="J45" s="379"/>
      <c r="K45" s="380"/>
      <c r="L45" s="380"/>
      <c r="M45" s="381"/>
      <c r="N45" s="50"/>
    </row>
    <row r="46" spans="1:14" x14ac:dyDescent="0.2">
      <c r="A46" s="26"/>
      <c r="B46" s="26"/>
      <c r="C46" s="68">
        <v>410445</v>
      </c>
      <c r="D46" s="101">
        <f t="shared" si="0"/>
        <v>14146</v>
      </c>
      <c r="E46" s="39"/>
      <c r="F46" s="39"/>
      <c r="G46" s="28"/>
      <c r="H46" s="26"/>
      <c r="I46" s="56"/>
      <c r="J46" s="379"/>
      <c r="K46" s="380"/>
      <c r="L46" s="380"/>
      <c r="M46" s="381"/>
      <c r="N46" s="50"/>
    </row>
    <row r="47" spans="1:14" x14ac:dyDescent="0.2">
      <c r="A47" s="26"/>
      <c r="B47" s="26"/>
      <c r="C47" s="68">
        <v>410427</v>
      </c>
      <c r="D47" s="101">
        <f t="shared" si="0"/>
        <v>0</v>
      </c>
      <c r="E47" s="39"/>
      <c r="F47" s="39"/>
      <c r="G47" s="28"/>
      <c r="H47" s="26"/>
      <c r="I47" s="56"/>
      <c r="J47" s="63"/>
      <c r="K47" s="64"/>
      <c r="L47" s="64"/>
      <c r="M47" s="65"/>
      <c r="N47" s="50"/>
    </row>
    <row r="48" spans="1:14" x14ac:dyDescent="0.2">
      <c r="A48" s="26"/>
      <c r="B48" s="26"/>
      <c r="C48" s="68">
        <v>410428</v>
      </c>
      <c r="D48" s="101">
        <f t="shared" si="0"/>
        <v>29760</v>
      </c>
      <c r="E48" s="39"/>
      <c r="F48" s="39"/>
      <c r="G48" s="28"/>
      <c r="H48" s="26"/>
      <c r="I48" s="56"/>
      <c r="J48" s="63"/>
      <c r="K48" s="64"/>
      <c r="L48" s="64"/>
      <c r="M48" s="65"/>
      <c r="N48" s="50"/>
    </row>
    <row r="49" spans="1:14" x14ac:dyDescent="0.2">
      <c r="A49" s="26"/>
      <c r="B49" s="26"/>
      <c r="C49" s="68">
        <v>410481</v>
      </c>
      <c r="D49" s="101">
        <f t="shared" si="0"/>
        <v>0</v>
      </c>
      <c r="E49" s="39"/>
      <c r="F49" s="39"/>
      <c r="G49" s="28"/>
      <c r="H49" s="26"/>
      <c r="I49" s="56"/>
      <c r="J49" s="63"/>
      <c r="K49" s="64"/>
      <c r="L49" s="64"/>
      <c r="M49" s="65"/>
      <c r="N49" s="50"/>
    </row>
    <row r="50" spans="1:14" x14ac:dyDescent="0.2">
      <c r="A50" s="26"/>
      <c r="B50" s="26"/>
      <c r="C50" s="68"/>
      <c r="D50" s="101">
        <f t="shared" si="0"/>
        <v>0</v>
      </c>
      <c r="E50" s="39"/>
      <c r="F50" s="39"/>
      <c r="G50" s="28"/>
      <c r="H50" s="26"/>
      <c r="I50" s="56"/>
      <c r="J50" s="63"/>
      <c r="K50" s="64"/>
      <c r="L50" s="64"/>
      <c r="M50" s="65"/>
      <c r="N50" s="50"/>
    </row>
    <row r="51" spans="1:14" ht="13.5" thickBot="1" x14ac:dyDescent="0.25">
      <c r="A51" s="26"/>
      <c r="B51" s="26"/>
      <c r="C51" s="68"/>
      <c r="D51" s="101">
        <f t="shared" si="0"/>
        <v>0</v>
      </c>
      <c r="E51" s="39"/>
      <c r="F51" s="39"/>
      <c r="G51" s="28"/>
      <c r="H51" s="26"/>
      <c r="I51" s="56"/>
      <c r="J51" s="379"/>
      <c r="K51" s="380"/>
      <c r="L51" s="380"/>
      <c r="M51" s="381"/>
      <c r="N51" s="50"/>
    </row>
    <row r="52" spans="1:14" ht="15" thickBot="1" x14ac:dyDescent="0.35">
      <c r="A52" s="26"/>
      <c r="B52" s="26"/>
      <c r="C52" s="35" t="s">
        <v>6</v>
      </c>
      <c r="D52" s="37">
        <f>SUM(D44:D51)</f>
        <v>43906</v>
      </c>
      <c r="E52" s="39"/>
      <c r="F52" s="39"/>
      <c r="G52" s="28"/>
      <c r="H52" s="26"/>
      <c r="I52" s="56"/>
      <c r="J52" s="379"/>
      <c r="K52" s="380"/>
      <c r="L52" s="380"/>
      <c r="M52" s="381"/>
      <c r="N52" s="50"/>
    </row>
    <row r="53" spans="1:14" ht="13.5" thickBot="1" x14ac:dyDescent="0.25">
      <c r="A53" s="29"/>
      <c r="B53" s="29"/>
      <c r="C53" s="30"/>
      <c r="D53" s="40"/>
      <c r="E53" s="40"/>
      <c r="F53" s="40"/>
      <c r="G53" s="31"/>
      <c r="H53" s="29"/>
      <c r="I53" s="56"/>
      <c r="J53" s="389"/>
      <c r="K53" s="390"/>
      <c r="L53" s="390"/>
      <c r="M53" s="391"/>
      <c r="N53" s="50"/>
    </row>
    <row r="54" spans="1:14" ht="15.75" thickBot="1" x14ac:dyDescent="0.35">
      <c r="A54" s="10"/>
      <c r="B54" s="11"/>
      <c r="C54" s="11"/>
      <c r="D54" s="11"/>
      <c r="E54" s="11"/>
      <c r="F54" s="11"/>
      <c r="G54" s="32"/>
      <c r="H54" s="57" t="s">
        <v>6</v>
      </c>
      <c r="I54" s="56"/>
      <c r="J54" s="364">
        <f>SUM(J22:M53)</f>
        <v>43906</v>
      </c>
      <c r="K54" s="365"/>
      <c r="L54" s="365"/>
      <c r="M54" s="366"/>
      <c r="N54" s="50">
        <f>SUM(N22:N53)</f>
        <v>0</v>
      </c>
    </row>
    <row r="55" spans="1:14" x14ac:dyDescent="0.2">
      <c r="A55" t="s">
        <v>43</v>
      </c>
    </row>
    <row r="56" spans="1:14" x14ac:dyDescent="0.2">
      <c r="A56" t="s">
        <v>44</v>
      </c>
    </row>
    <row r="57" spans="1:14" x14ac:dyDescent="0.2">
      <c r="A57" t="s">
        <v>45</v>
      </c>
    </row>
    <row r="58" spans="1:14" x14ac:dyDescent="0.2">
      <c r="A58" t="s">
        <v>46</v>
      </c>
    </row>
    <row r="59" spans="1:14" x14ac:dyDescent="0.2">
      <c r="A59" t="s">
        <v>47</v>
      </c>
    </row>
    <row r="62" spans="1:14" ht="13.5" thickBot="1" x14ac:dyDescent="0.25"/>
    <row r="63" spans="1:14" ht="14.25" thickBot="1" x14ac:dyDescent="0.3">
      <c r="A63" s="350" t="s">
        <v>30</v>
      </c>
      <c r="B63" s="351"/>
      <c r="C63" s="350" t="s">
        <v>48</v>
      </c>
      <c r="D63" s="351"/>
      <c r="E63" s="350" t="s">
        <v>49</v>
      </c>
      <c r="F63" s="352"/>
      <c r="G63" s="352"/>
      <c r="H63" s="351"/>
    </row>
    <row r="64" spans="1:14" x14ac:dyDescent="0.2">
      <c r="A64" s="8"/>
      <c r="B64" s="6"/>
      <c r="C64" s="8"/>
      <c r="D64" s="6"/>
      <c r="E64" s="355"/>
      <c r="F64" s="356"/>
      <c r="G64" s="356"/>
      <c r="H64" s="357"/>
    </row>
    <row r="65" spans="1:13" ht="13.5" thickBot="1" x14ac:dyDescent="0.25">
      <c r="A65" s="348" t="str">
        <f>C14</f>
        <v xml:space="preserve">CARMEN GLORIA CUBILLOS PINO </v>
      </c>
      <c r="B65" s="349"/>
      <c r="C65" s="9"/>
      <c r="D65" s="7"/>
      <c r="E65" s="358"/>
      <c r="F65" s="359"/>
      <c r="G65" s="359"/>
      <c r="H65" s="360"/>
    </row>
    <row r="69" spans="1:13" ht="13.5" x14ac:dyDescent="0.25">
      <c r="I69" s="19"/>
      <c r="J69" s="19"/>
      <c r="K69" s="19"/>
      <c r="L69" s="19"/>
      <c r="M69" s="19"/>
    </row>
  </sheetData>
  <mergeCells count="32">
    <mergeCell ref="J42:M42"/>
    <mergeCell ref="J53:M53"/>
    <mergeCell ref="J54:M54"/>
    <mergeCell ref="J43:M43"/>
    <mergeCell ref="J44:M44"/>
    <mergeCell ref="J52:M52"/>
    <mergeCell ref="J51:M51"/>
    <mergeCell ref="J45:M45"/>
    <mergeCell ref="J46:M46"/>
    <mergeCell ref="A63:B63"/>
    <mergeCell ref="C63:D63"/>
    <mergeCell ref="E63:H63"/>
    <mergeCell ref="E64:H65"/>
    <mergeCell ref="A65:B65"/>
    <mergeCell ref="J41:M41"/>
    <mergeCell ref="J22:M22"/>
    <mergeCell ref="J37:M37"/>
    <mergeCell ref="J38:M38"/>
    <mergeCell ref="J39:M39"/>
    <mergeCell ref="J40:M40"/>
    <mergeCell ref="B7:H7"/>
    <mergeCell ref="K8:M8"/>
    <mergeCell ref="J24:M24"/>
    <mergeCell ref="J26:M26"/>
    <mergeCell ref="J23:M23"/>
    <mergeCell ref="B10:H10"/>
    <mergeCell ref="K12:M12"/>
    <mergeCell ref="J21:M21"/>
    <mergeCell ref="C14:M14"/>
    <mergeCell ref="J20:M20"/>
    <mergeCell ref="A20:G20"/>
    <mergeCell ref="C21:G21"/>
  </mergeCells>
  <phoneticPr fontId="3" type="noConversion"/>
  <pageMargins left="0.41" right="0.32" top="0.47" bottom="0.53" header="0" footer="0"/>
  <pageSetup scale="85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topLeftCell="A25" workbookViewId="0">
      <selection activeCell="J23" sqref="J23:N23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126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thickBot="1" x14ac:dyDescent="0.35">
      <c r="A14" s="15" t="s">
        <v>15</v>
      </c>
      <c r="C14" s="76" t="s">
        <v>125</v>
      </c>
      <c r="E14" s="34" t="s">
        <v>18</v>
      </c>
      <c r="F14" s="89">
        <v>3521</v>
      </c>
      <c r="G14" s="90" t="s">
        <v>82</v>
      </c>
      <c r="H14" s="91">
        <v>41</v>
      </c>
      <c r="J14" s="15" t="s">
        <v>26</v>
      </c>
      <c r="K14" s="15"/>
    </row>
    <row r="15" spans="1:17" ht="14.25" thickBot="1" x14ac:dyDescent="0.3">
      <c r="J15" t="s">
        <v>25</v>
      </c>
      <c r="L15" s="78"/>
      <c r="M15" s="79"/>
      <c r="N15" s="82"/>
    </row>
    <row r="16" spans="1:17" ht="14.25" thickBot="1" x14ac:dyDescent="0.3"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>
        <v>61785643</v>
      </c>
      <c r="C20" s="84">
        <v>39931</v>
      </c>
      <c r="D20" s="24" t="s">
        <v>128</v>
      </c>
      <c r="E20" s="38"/>
      <c r="F20" s="38"/>
      <c r="G20" s="38"/>
      <c r="H20" s="25"/>
      <c r="I20" s="67">
        <v>410424</v>
      </c>
      <c r="J20" s="56"/>
      <c r="K20" s="400">
        <v>8790</v>
      </c>
      <c r="L20" s="401"/>
      <c r="M20" s="401"/>
      <c r="N20" s="402"/>
      <c r="O20" s="50"/>
    </row>
    <row r="21" spans="1:15" x14ac:dyDescent="0.2">
      <c r="A21" s="68">
        <v>2</v>
      </c>
      <c r="B21" s="152">
        <v>38270984</v>
      </c>
      <c r="C21" s="153">
        <v>39881</v>
      </c>
      <c r="D21" s="154" t="s">
        <v>129</v>
      </c>
      <c r="E21" s="155"/>
      <c r="F21" s="155"/>
      <c r="G21" s="155"/>
      <c r="H21" s="156"/>
      <c r="I21" s="152">
        <v>410421</v>
      </c>
      <c r="J21" s="157"/>
      <c r="K21" s="406">
        <v>5490</v>
      </c>
      <c r="L21" s="407"/>
      <c r="M21" s="407"/>
      <c r="N21" s="408"/>
      <c r="O21" s="50"/>
    </row>
    <row r="22" spans="1:15" x14ac:dyDescent="0.2">
      <c r="A22" s="68">
        <v>3</v>
      </c>
      <c r="B22" s="158">
        <v>1318967</v>
      </c>
      <c r="C22" s="153">
        <v>39972</v>
      </c>
      <c r="D22" s="154" t="s">
        <v>130</v>
      </c>
      <c r="E22" s="155"/>
      <c r="F22" s="155"/>
      <c r="G22" s="155"/>
      <c r="H22" s="156"/>
      <c r="I22" s="152">
        <v>410446</v>
      </c>
      <c r="J22" s="157"/>
      <c r="K22" s="406">
        <v>2000</v>
      </c>
      <c r="L22" s="407"/>
      <c r="M22" s="407"/>
      <c r="N22" s="408"/>
      <c r="O22" s="50"/>
    </row>
    <row r="23" spans="1:15" x14ac:dyDescent="0.2">
      <c r="A23" s="68">
        <v>4</v>
      </c>
      <c r="B23" s="152">
        <v>1320802</v>
      </c>
      <c r="C23" s="153">
        <v>39975</v>
      </c>
      <c r="D23" s="154" t="s">
        <v>130</v>
      </c>
      <c r="E23" s="159"/>
      <c r="F23" s="159"/>
      <c r="G23" s="159"/>
      <c r="H23" s="160"/>
      <c r="I23" s="152">
        <v>410446</v>
      </c>
      <c r="J23" s="157"/>
      <c r="K23" s="406">
        <v>3000</v>
      </c>
      <c r="L23" s="407"/>
      <c r="M23" s="407"/>
      <c r="N23" s="408"/>
      <c r="O23" s="50"/>
    </row>
    <row r="24" spans="1:15" x14ac:dyDescent="0.2">
      <c r="A24" s="68">
        <v>5</v>
      </c>
      <c r="B24" s="152">
        <v>1293185</v>
      </c>
      <c r="C24" s="153">
        <v>39926</v>
      </c>
      <c r="D24" s="154" t="s">
        <v>130</v>
      </c>
      <c r="E24" s="159"/>
      <c r="F24" s="159"/>
      <c r="G24" s="159"/>
      <c r="H24" s="160"/>
      <c r="I24" s="152">
        <v>410446</v>
      </c>
      <c r="J24" s="157"/>
      <c r="K24" s="406">
        <v>3000</v>
      </c>
      <c r="L24" s="407"/>
      <c r="M24" s="407"/>
      <c r="N24" s="408"/>
      <c r="O24" s="50"/>
    </row>
    <row r="25" spans="1:15" x14ac:dyDescent="0.2">
      <c r="A25" s="68">
        <v>6</v>
      </c>
      <c r="B25" s="152">
        <v>132594</v>
      </c>
      <c r="C25" s="153">
        <v>39938</v>
      </c>
      <c r="D25" s="154" t="s">
        <v>131</v>
      </c>
      <c r="E25" s="159"/>
      <c r="F25" s="159"/>
      <c r="G25" s="159"/>
      <c r="H25" s="160"/>
      <c r="I25" s="152">
        <v>410424</v>
      </c>
      <c r="J25" s="157"/>
      <c r="K25" s="406">
        <v>3260</v>
      </c>
      <c r="L25" s="407"/>
      <c r="M25" s="407"/>
      <c r="N25" s="408"/>
      <c r="O25" s="50"/>
    </row>
    <row r="26" spans="1:15" x14ac:dyDescent="0.2">
      <c r="A26" s="68">
        <v>7</v>
      </c>
      <c r="B26" s="152">
        <v>406799</v>
      </c>
      <c r="C26" s="153">
        <v>39989</v>
      </c>
      <c r="D26" s="154" t="s">
        <v>130</v>
      </c>
      <c r="E26" s="155"/>
      <c r="F26" s="155"/>
      <c r="G26" s="155"/>
      <c r="H26" s="156"/>
      <c r="I26" s="152">
        <v>410446</v>
      </c>
      <c r="J26" s="157"/>
      <c r="K26" s="406">
        <v>5000</v>
      </c>
      <c r="L26" s="407"/>
      <c r="M26" s="407"/>
      <c r="N26" s="408"/>
      <c r="O26" s="50"/>
    </row>
    <row r="27" spans="1:15" x14ac:dyDescent="0.2">
      <c r="A27" s="68">
        <v>8</v>
      </c>
      <c r="B27" s="152" t="s">
        <v>127</v>
      </c>
      <c r="C27" s="153">
        <v>39989</v>
      </c>
      <c r="D27" s="154" t="s">
        <v>132</v>
      </c>
      <c r="E27" s="155"/>
      <c r="F27" s="155"/>
      <c r="G27" s="155"/>
      <c r="H27" s="156"/>
      <c r="I27" s="152">
        <v>410427</v>
      </c>
      <c r="J27" s="157"/>
      <c r="K27" s="406">
        <v>34000</v>
      </c>
      <c r="L27" s="407"/>
      <c r="M27" s="407"/>
      <c r="N27" s="408"/>
      <c r="O27" s="50"/>
    </row>
    <row r="28" spans="1:15" x14ac:dyDescent="0.2">
      <c r="A28" s="68">
        <v>9</v>
      </c>
      <c r="B28" s="152" t="s">
        <v>51</v>
      </c>
      <c r="C28" s="153">
        <v>39996</v>
      </c>
      <c r="D28" s="154" t="s">
        <v>133</v>
      </c>
      <c r="E28" s="155"/>
      <c r="F28" s="155"/>
      <c r="G28" s="155"/>
      <c r="H28" s="156"/>
      <c r="I28" s="152">
        <v>410447</v>
      </c>
      <c r="J28" s="157"/>
      <c r="K28" s="406">
        <v>4500</v>
      </c>
      <c r="L28" s="407"/>
      <c r="M28" s="407"/>
      <c r="N28" s="408"/>
      <c r="O28" s="50"/>
    </row>
    <row r="29" spans="1:15" x14ac:dyDescent="0.2">
      <c r="A29" s="68">
        <v>10</v>
      </c>
      <c r="B29" s="152">
        <v>386396</v>
      </c>
      <c r="C29" s="153">
        <v>40045</v>
      </c>
      <c r="D29" s="154" t="s">
        <v>134</v>
      </c>
      <c r="E29" s="155"/>
      <c r="F29" s="155"/>
      <c r="G29" s="155"/>
      <c r="H29" s="156"/>
      <c r="I29" s="152">
        <v>410424</v>
      </c>
      <c r="J29" s="157"/>
      <c r="K29" s="406">
        <v>10355</v>
      </c>
      <c r="L29" s="407"/>
      <c r="M29" s="407"/>
      <c r="N29" s="408"/>
      <c r="O29" s="50"/>
    </row>
    <row r="30" spans="1:15" x14ac:dyDescent="0.2">
      <c r="A30" s="68">
        <v>11</v>
      </c>
      <c r="B30" s="152">
        <v>70578032</v>
      </c>
      <c r="C30" s="153">
        <v>40044</v>
      </c>
      <c r="D30" s="154" t="s">
        <v>135</v>
      </c>
      <c r="E30" s="155"/>
      <c r="F30" s="155"/>
      <c r="G30" s="155"/>
      <c r="H30" s="156"/>
      <c r="I30" s="152">
        <v>410424</v>
      </c>
      <c r="J30" s="157"/>
      <c r="K30" s="406">
        <v>4690</v>
      </c>
      <c r="L30" s="407"/>
      <c r="M30" s="407"/>
      <c r="N30" s="408"/>
      <c r="O30" s="50"/>
    </row>
    <row r="31" spans="1:15" x14ac:dyDescent="0.2">
      <c r="A31" s="68">
        <v>12</v>
      </c>
      <c r="B31" s="152">
        <v>381507</v>
      </c>
      <c r="C31" s="153">
        <v>39984</v>
      </c>
      <c r="D31" s="154" t="s">
        <v>136</v>
      </c>
      <c r="E31" s="155"/>
      <c r="F31" s="155"/>
      <c r="G31" s="155"/>
      <c r="H31" s="156"/>
      <c r="I31" s="152">
        <v>410424</v>
      </c>
      <c r="J31" s="157"/>
      <c r="K31" s="406">
        <v>6990</v>
      </c>
      <c r="L31" s="407"/>
      <c r="M31" s="407"/>
      <c r="N31" s="408"/>
      <c r="O31" s="50"/>
    </row>
    <row r="32" spans="1:15" x14ac:dyDescent="0.2">
      <c r="A32" s="68">
        <v>13</v>
      </c>
      <c r="B32" s="152">
        <v>2843428</v>
      </c>
      <c r="C32" s="153">
        <v>40004</v>
      </c>
      <c r="D32" s="154" t="s">
        <v>137</v>
      </c>
      <c r="E32" s="155"/>
      <c r="F32" s="155"/>
      <c r="G32" s="155"/>
      <c r="H32" s="156"/>
      <c r="I32" s="152">
        <v>410421</v>
      </c>
      <c r="J32" s="157"/>
      <c r="K32" s="406">
        <v>700</v>
      </c>
      <c r="L32" s="407"/>
      <c r="M32" s="407"/>
      <c r="N32" s="408"/>
      <c r="O32" s="50"/>
    </row>
    <row r="33" spans="1:15" x14ac:dyDescent="0.2">
      <c r="A33" s="68">
        <v>14</v>
      </c>
      <c r="B33" s="152">
        <v>1864124508</v>
      </c>
      <c r="C33" s="153">
        <v>40007</v>
      </c>
      <c r="D33" s="154" t="s">
        <v>138</v>
      </c>
      <c r="E33" s="161"/>
      <c r="F33" s="161"/>
      <c r="G33" s="161"/>
      <c r="H33" s="162"/>
      <c r="I33" s="152">
        <v>410447</v>
      </c>
      <c r="J33" s="157"/>
      <c r="K33" s="406">
        <v>2000</v>
      </c>
      <c r="L33" s="407"/>
      <c r="M33" s="407"/>
      <c r="N33" s="408"/>
      <c r="O33" s="50"/>
    </row>
    <row r="34" spans="1:15" x14ac:dyDescent="0.2">
      <c r="A34" s="68">
        <v>15</v>
      </c>
      <c r="B34" s="152">
        <v>3086</v>
      </c>
      <c r="C34" s="153">
        <v>39994</v>
      </c>
      <c r="D34" s="409" t="s">
        <v>139</v>
      </c>
      <c r="E34" s="410"/>
      <c r="F34" s="410"/>
      <c r="G34" s="410"/>
      <c r="H34" s="411"/>
      <c r="I34" s="152">
        <v>410446</v>
      </c>
      <c r="J34" s="157"/>
      <c r="K34" s="406">
        <v>10000</v>
      </c>
      <c r="L34" s="407"/>
      <c r="M34" s="407"/>
      <c r="N34" s="408"/>
      <c r="O34" s="50"/>
    </row>
    <row r="35" spans="1:15" x14ac:dyDescent="0.2">
      <c r="A35" s="68">
        <v>16</v>
      </c>
      <c r="B35" s="68">
        <v>52955153</v>
      </c>
      <c r="C35" s="85">
        <v>40106</v>
      </c>
      <c r="D35" s="27" t="s">
        <v>140</v>
      </c>
      <c r="E35" s="39"/>
      <c r="F35" s="39"/>
      <c r="G35" s="39"/>
      <c r="H35" s="28"/>
      <c r="I35" s="68">
        <v>110510</v>
      </c>
      <c r="J35" s="56"/>
      <c r="K35" s="379">
        <v>33983</v>
      </c>
      <c r="L35" s="380"/>
      <c r="M35" s="380"/>
      <c r="N35" s="381"/>
      <c r="O35" s="50"/>
    </row>
    <row r="36" spans="1:15" x14ac:dyDescent="0.2">
      <c r="A36" s="68">
        <v>17</v>
      </c>
      <c r="B36" s="68">
        <v>61333</v>
      </c>
      <c r="C36" s="85">
        <v>39989</v>
      </c>
      <c r="D36" s="27" t="s">
        <v>141</v>
      </c>
      <c r="E36" s="39"/>
      <c r="F36" s="39"/>
      <c r="G36" s="39"/>
      <c r="H36" s="28"/>
      <c r="I36" s="68">
        <v>410427</v>
      </c>
      <c r="J36" s="56"/>
      <c r="K36" s="379">
        <v>20160</v>
      </c>
      <c r="L36" s="380"/>
      <c r="M36" s="380"/>
      <c r="N36" s="381"/>
      <c r="O36" s="50"/>
    </row>
    <row r="37" spans="1:15" x14ac:dyDescent="0.2">
      <c r="A37" s="68">
        <v>18</v>
      </c>
      <c r="B37" s="26"/>
      <c r="C37" s="26"/>
      <c r="D37" s="27" t="s">
        <v>142</v>
      </c>
      <c r="E37" s="39"/>
      <c r="F37" s="39"/>
      <c r="G37" s="39"/>
      <c r="H37" s="28"/>
      <c r="I37" s="68"/>
      <c r="J37" s="56"/>
      <c r="K37" s="379"/>
      <c r="L37" s="380"/>
      <c r="M37" s="380"/>
      <c r="N37" s="381"/>
      <c r="O37" s="50"/>
    </row>
    <row r="38" spans="1:15" x14ac:dyDescent="0.2">
      <c r="A38" s="68">
        <v>19</v>
      </c>
      <c r="B38" s="26"/>
      <c r="C38" s="26"/>
      <c r="D38" s="27"/>
      <c r="E38" s="39"/>
      <c r="F38" s="39"/>
      <c r="G38" s="39"/>
      <c r="H38" s="28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403" t="s">
        <v>70</v>
      </c>
      <c r="E39" s="404"/>
      <c r="F39" s="404"/>
      <c r="G39" s="404"/>
      <c r="H39" s="405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403" t="s">
        <v>143</v>
      </c>
      <c r="E40" s="404"/>
      <c r="F40" s="404"/>
      <c r="G40" s="404"/>
      <c r="H40" s="405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27"/>
      <c r="E42" s="39"/>
      <c r="F42" s="39"/>
      <c r="G42" s="39"/>
      <c r="H42" s="28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27"/>
      <c r="E43" s="39"/>
      <c r="F43" s="39"/>
      <c r="G43" s="39"/>
      <c r="H43" s="28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157918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>
        <v>170000</v>
      </c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2"/>
      <c r="B50" s="19" t="s">
        <v>9</v>
      </c>
      <c r="I50" s="19" t="s">
        <v>24</v>
      </c>
      <c r="K50" s="361">
        <f>SUM(K46)</f>
        <v>157918</v>
      </c>
      <c r="L50" s="361"/>
      <c r="M50" s="361"/>
      <c r="N50" s="361"/>
    </row>
    <row r="51" spans="1:14" ht="14.25" thickBot="1" x14ac:dyDescent="0.3">
      <c r="A51" s="163" t="s">
        <v>59</v>
      </c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92"/>
      <c r="B52" s="19" t="s">
        <v>29</v>
      </c>
      <c r="D52" s="18" t="s">
        <v>8</v>
      </c>
      <c r="I52" s="19" t="s">
        <v>11</v>
      </c>
      <c r="K52" s="363">
        <f>K48-K50</f>
        <v>12082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6190</v>
      </c>
      <c r="F54" s="42"/>
      <c r="G54" s="42"/>
    </row>
    <row r="55" spans="1:14" ht="13.5" thickBot="1" x14ac:dyDescent="0.25">
      <c r="D55" s="68">
        <v>410424</v>
      </c>
      <c r="E55" s="88">
        <f t="shared" si="0"/>
        <v>34085</v>
      </c>
      <c r="F55" s="42"/>
      <c r="G55" s="42"/>
    </row>
    <row r="56" spans="1:14" ht="14.25" thickBot="1" x14ac:dyDescent="0.3">
      <c r="D56" s="68">
        <v>410447</v>
      </c>
      <c r="E56" s="88">
        <f t="shared" si="0"/>
        <v>6500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410446</v>
      </c>
      <c r="E57" s="88">
        <f t="shared" si="0"/>
        <v>23000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54160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410481</v>
      </c>
      <c r="E59" s="88">
        <f t="shared" si="0"/>
        <v>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/>
      <c r="E60" s="88">
        <f t="shared" si="0"/>
        <v>0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77">
        <f t="shared" si="0"/>
        <v>33983</v>
      </c>
      <c r="F61" s="58" t="s">
        <v>40</v>
      </c>
      <c r="G61" s="42"/>
    </row>
    <row r="62" spans="1:14" ht="15" thickBot="1" x14ac:dyDescent="0.35">
      <c r="D62" s="35" t="s">
        <v>6</v>
      </c>
      <c r="E62" s="37">
        <f>SUM(E54:E61)</f>
        <v>157918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348" t="str">
        <f>D12</f>
        <v>MAURICIO LÓPEZ CASANOVA</v>
      </c>
      <c r="C67" s="349"/>
      <c r="D67" s="9"/>
      <c r="E67" s="7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3" t="s">
        <v>61</v>
      </c>
    </row>
    <row r="70" spans="2:15" ht="13.5" thickBot="1" x14ac:dyDescent="0.25">
      <c r="B70" s="54" t="s">
        <v>38</v>
      </c>
      <c r="D70" s="93">
        <v>4185</v>
      </c>
    </row>
    <row r="71" spans="2:15" ht="13.5" thickBot="1" x14ac:dyDescent="0.25">
      <c r="B71" s="54" t="s">
        <v>39</v>
      </c>
      <c r="D71" s="94" t="s">
        <v>60</v>
      </c>
    </row>
  </sheetData>
  <mergeCells count="50">
    <mergeCell ref="F65:I65"/>
    <mergeCell ref="J65:O65"/>
    <mergeCell ref="D65:E65"/>
    <mergeCell ref="K48:N48"/>
    <mergeCell ref="K49:N49"/>
    <mergeCell ref="K50:N50"/>
    <mergeCell ref="K52:N52"/>
    <mergeCell ref="K40:N40"/>
    <mergeCell ref="K39:N39"/>
    <mergeCell ref="K20:N20"/>
    <mergeCell ref="K37:N37"/>
    <mergeCell ref="K36:N36"/>
    <mergeCell ref="K35:N35"/>
    <mergeCell ref="K21:N21"/>
    <mergeCell ref="K22:N22"/>
    <mergeCell ref="K23:N23"/>
    <mergeCell ref="K28:N28"/>
    <mergeCell ref="K29:N29"/>
    <mergeCell ref="K30:N30"/>
    <mergeCell ref="C5:I5"/>
    <mergeCell ref="C6:I6"/>
    <mergeCell ref="K34:N34"/>
    <mergeCell ref="K33:N33"/>
    <mergeCell ref="K32:N32"/>
    <mergeCell ref="K31:N31"/>
    <mergeCell ref="L6:N6"/>
    <mergeCell ref="L7:N7"/>
    <mergeCell ref="L10:N10"/>
    <mergeCell ref="D19:H19"/>
    <mergeCell ref="K18:N18"/>
    <mergeCell ref="K19:N19"/>
    <mergeCell ref="D34:H34"/>
    <mergeCell ref="B18:H18"/>
    <mergeCell ref="D12:N12"/>
    <mergeCell ref="D39:H39"/>
    <mergeCell ref="D40:H40"/>
    <mergeCell ref="B67:C67"/>
    <mergeCell ref="K24:N24"/>
    <mergeCell ref="K25:N25"/>
    <mergeCell ref="K26:N26"/>
    <mergeCell ref="F66:I67"/>
    <mergeCell ref="K46:N46"/>
    <mergeCell ref="B65:C65"/>
    <mergeCell ref="K38:N38"/>
    <mergeCell ref="K45:N45"/>
    <mergeCell ref="K27:N27"/>
    <mergeCell ref="K44:N44"/>
    <mergeCell ref="K43:N43"/>
    <mergeCell ref="K42:N42"/>
    <mergeCell ref="K41:N41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workbookViewId="0">
      <selection activeCell="E24" sqref="E24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64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4.25" thickBot="1" x14ac:dyDescent="0.3">
      <c r="A14" s="15" t="s">
        <v>15</v>
      </c>
      <c r="C14" s="76" t="s">
        <v>65</v>
      </c>
      <c r="E14" s="34" t="s">
        <v>18</v>
      </c>
      <c r="F14" s="66">
        <v>3521</v>
      </c>
      <c r="G14" s="81" t="s">
        <v>66</v>
      </c>
      <c r="H14" s="80">
        <v>41</v>
      </c>
      <c r="J14" s="15" t="s">
        <v>26</v>
      </c>
      <c r="K14" s="15"/>
    </row>
    <row r="15" spans="1:17" ht="14.25" thickBot="1" x14ac:dyDescent="0.3">
      <c r="J15" t="s">
        <v>25</v>
      </c>
      <c r="L15" s="78"/>
      <c r="M15" s="79"/>
      <c r="N15" s="82"/>
    </row>
    <row r="16" spans="1:17" ht="14.25" thickBot="1" x14ac:dyDescent="0.3"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>
        <v>81202144917</v>
      </c>
      <c r="C20" s="84">
        <v>39804</v>
      </c>
      <c r="D20" s="24" t="s">
        <v>67</v>
      </c>
      <c r="E20" s="38"/>
      <c r="F20" s="38"/>
      <c r="G20" s="38"/>
      <c r="H20" s="25"/>
      <c r="I20" s="67">
        <v>410432</v>
      </c>
      <c r="J20" s="56"/>
      <c r="K20" s="400">
        <v>201700</v>
      </c>
      <c r="L20" s="401"/>
      <c r="M20" s="401"/>
      <c r="N20" s="402"/>
      <c r="O20" s="50"/>
    </row>
    <row r="21" spans="1:15" x14ac:dyDescent="0.2">
      <c r="A21" s="68">
        <v>2</v>
      </c>
      <c r="B21" s="68">
        <v>81202164849</v>
      </c>
      <c r="C21" s="85">
        <v>39804</v>
      </c>
      <c r="D21" s="99" t="s">
        <v>67</v>
      </c>
      <c r="E21" s="100"/>
      <c r="F21" s="39"/>
      <c r="G21" s="39"/>
      <c r="H21" s="28"/>
      <c r="I21" s="68">
        <v>410432</v>
      </c>
      <c r="J21" s="56"/>
      <c r="K21" s="379">
        <v>121020</v>
      </c>
      <c r="L21" s="380"/>
      <c r="M21" s="380"/>
      <c r="N21" s="381"/>
      <c r="O21" s="50"/>
    </row>
    <row r="22" spans="1:15" x14ac:dyDescent="0.2">
      <c r="A22" s="68">
        <v>3</v>
      </c>
      <c r="B22" s="68"/>
      <c r="C22" s="85"/>
      <c r="D22" s="27"/>
      <c r="E22" s="39"/>
      <c r="F22" s="39"/>
      <c r="G22" s="39"/>
      <c r="H22" s="28"/>
      <c r="I22" s="68"/>
      <c r="J22" s="56"/>
      <c r="K22" s="379"/>
      <c r="L22" s="380"/>
      <c r="M22" s="380"/>
      <c r="N22" s="381"/>
      <c r="O22" s="50"/>
    </row>
    <row r="23" spans="1:15" x14ac:dyDescent="0.2">
      <c r="A23" s="68">
        <v>4</v>
      </c>
      <c r="B23" s="68"/>
      <c r="C23" s="85"/>
      <c r="D23" s="27"/>
      <c r="E23" s="39"/>
      <c r="F23" s="39"/>
      <c r="G23" s="39"/>
      <c r="H23" s="28"/>
      <c r="I23" s="68"/>
      <c r="J23" s="56"/>
      <c r="K23" s="379"/>
      <c r="L23" s="380"/>
      <c r="M23" s="380"/>
      <c r="N23" s="381"/>
      <c r="O23" s="50"/>
    </row>
    <row r="24" spans="1:15" x14ac:dyDescent="0.2">
      <c r="A24" s="68">
        <v>5</v>
      </c>
      <c r="B24" s="68"/>
      <c r="C24" s="85"/>
      <c r="D24" s="27"/>
      <c r="E24" s="39"/>
      <c r="F24" s="39"/>
      <c r="G24" s="39"/>
      <c r="H24" s="28"/>
      <c r="I24" s="68"/>
      <c r="J24" s="56"/>
      <c r="K24" s="379"/>
      <c r="L24" s="380"/>
      <c r="M24" s="380"/>
      <c r="N24" s="381"/>
      <c r="O24" s="50"/>
    </row>
    <row r="25" spans="1:15" x14ac:dyDescent="0.2">
      <c r="A25" s="68">
        <v>6</v>
      </c>
      <c r="B25" s="68"/>
      <c r="C25" s="85"/>
      <c r="D25" s="27"/>
      <c r="E25" s="39"/>
      <c r="F25" s="39"/>
      <c r="G25" s="39"/>
      <c r="H25" s="28"/>
      <c r="I25" s="68"/>
      <c r="J25" s="56"/>
      <c r="K25" s="379"/>
      <c r="L25" s="380"/>
      <c r="M25" s="380"/>
      <c r="N25" s="381"/>
      <c r="O25" s="50"/>
    </row>
    <row r="26" spans="1:15" x14ac:dyDescent="0.2">
      <c r="A26" s="68">
        <v>7</v>
      </c>
      <c r="B26" s="68"/>
      <c r="C26" s="85"/>
      <c r="D26" s="27"/>
      <c r="E26" s="39"/>
      <c r="F26" s="39"/>
      <c r="G26" s="39"/>
      <c r="H26" s="28"/>
      <c r="I26" s="68"/>
      <c r="J26" s="56"/>
      <c r="K26" s="379"/>
      <c r="L26" s="380"/>
      <c r="M26" s="380"/>
      <c r="N26" s="381"/>
      <c r="O26" s="50"/>
    </row>
    <row r="27" spans="1:15" x14ac:dyDescent="0.2">
      <c r="A27" s="68">
        <v>8</v>
      </c>
      <c r="B27" s="68"/>
      <c r="C27" s="85"/>
      <c r="D27" s="27"/>
      <c r="E27" s="39"/>
      <c r="F27" s="39"/>
      <c r="G27" s="39"/>
      <c r="H27" s="28"/>
      <c r="I27" s="68"/>
      <c r="J27" s="56"/>
      <c r="K27" s="379"/>
      <c r="L27" s="380"/>
      <c r="M27" s="380"/>
      <c r="N27" s="381"/>
      <c r="O27" s="50"/>
    </row>
    <row r="28" spans="1:15" x14ac:dyDescent="0.2">
      <c r="A28" s="68">
        <v>9</v>
      </c>
      <c r="B28" s="68"/>
      <c r="C28" s="85"/>
      <c r="D28" s="27"/>
      <c r="E28" s="39"/>
      <c r="F28" s="39"/>
      <c r="G28" s="39"/>
      <c r="H28" s="28"/>
      <c r="I28" s="68"/>
      <c r="J28" s="56"/>
      <c r="K28" s="379"/>
      <c r="L28" s="380"/>
      <c r="M28" s="380"/>
      <c r="N28" s="381"/>
      <c r="O28" s="50"/>
    </row>
    <row r="29" spans="1:15" x14ac:dyDescent="0.2">
      <c r="A29" s="68">
        <v>10</v>
      </c>
      <c r="B29" s="68"/>
      <c r="C29" s="85"/>
      <c r="D29" s="27"/>
      <c r="E29" s="39"/>
      <c r="F29" s="39"/>
      <c r="G29" s="39"/>
      <c r="H29" s="28"/>
      <c r="I29" s="68"/>
      <c r="J29" s="56"/>
      <c r="K29" s="379"/>
      <c r="L29" s="380"/>
      <c r="M29" s="380"/>
      <c r="N29" s="381"/>
      <c r="O29" s="50"/>
    </row>
    <row r="30" spans="1:15" x14ac:dyDescent="0.2">
      <c r="A30" s="68">
        <v>11</v>
      </c>
      <c r="B30" s="68"/>
      <c r="C30" s="85"/>
      <c r="D30" s="27"/>
      <c r="E30" s="39"/>
      <c r="F30" s="39"/>
      <c r="G30" s="39"/>
      <c r="H30" s="28"/>
      <c r="I30" s="68"/>
      <c r="J30" s="56"/>
      <c r="K30" s="379"/>
      <c r="L30" s="380"/>
      <c r="M30" s="380"/>
      <c r="N30" s="381"/>
      <c r="O30" s="50"/>
    </row>
    <row r="31" spans="1:15" x14ac:dyDescent="0.2">
      <c r="A31" s="68">
        <v>12</v>
      </c>
      <c r="B31" s="68"/>
      <c r="C31" s="85"/>
      <c r="D31" s="27"/>
      <c r="E31" s="39"/>
      <c r="F31" s="39"/>
      <c r="G31" s="39"/>
      <c r="H31" s="28"/>
      <c r="I31" s="68"/>
      <c r="J31" s="56"/>
      <c r="K31" s="379"/>
      <c r="L31" s="380"/>
      <c r="M31" s="380"/>
      <c r="N31" s="381"/>
      <c r="O31" s="50"/>
    </row>
    <row r="32" spans="1:15" x14ac:dyDescent="0.2">
      <c r="A32" s="68">
        <v>13</v>
      </c>
      <c r="B32" s="68"/>
      <c r="C32" s="85"/>
      <c r="D32" s="27"/>
      <c r="E32" s="39"/>
      <c r="F32" s="39"/>
      <c r="G32" s="39"/>
      <c r="H32" s="28"/>
      <c r="I32" s="68"/>
      <c r="J32" s="56"/>
      <c r="K32" s="379"/>
      <c r="L32" s="380"/>
      <c r="M32" s="380"/>
      <c r="N32" s="381"/>
      <c r="O32" s="50"/>
    </row>
    <row r="33" spans="1:15" x14ac:dyDescent="0.2">
      <c r="A33" s="68">
        <v>14</v>
      </c>
      <c r="B33" s="68"/>
      <c r="C33" s="85"/>
      <c r="D33" s="27"/>
      <c r="E33" s="39"/>
      <c r="F33" s="39"/>
      <c r="G33" s="39"/>
      <c r="H33" s="28"/>
      <c r="I33" s="68"/>
      <c r="J33" s="56"/>
      <c r="K33" s="379"/>
      <c r="L33" s="380"/>
      <c r="M33" s="380"/>
      <c r="N33" s="381"/>
      <c r="O33" s="50"/>
    </row>
    <row r="34" spans="1:15" x14ac:dyDescent="0.2">
      <c r="A34" s="68"/>
      <c r="B34" s="68"/>
      <c r="C34" s="85"/>
      <c r="D34" s="27"/>
      <c r="E34" s="39"/>
      <c r="F34" s="39"/>
      <c r="G34" s="39"/>
      <c r="H34" s="28"/>
      <c r="I34" s="68"/>
      <c r="J34" s="56"/>
      <c r="K34" s="379"/>
      <c r="L34" s="380"/>
      <c r="M34" s="380"/>
      <c r="N34" s="381"/>
      <c r="O34" s="50"/>
    </row>
    <row r="35" spans="1:15" x14ac:dyDescent="0.2">
      <c r="A35" s="26"/>
      <c r="B35" s="68"/>
      <c r="C35" s="85"/>
      <c r="D35" s="27"/>
      <c r="E35" s="39"/>
      <c r="F35" s="39"/>
      <c r="G35" s="39"/>
      <c r="H35" s="28"/>
      <c r="I35" s="68"/>
      <c r="J35" s="56"/>
      <c r="K35" s="379"/>
      <c r="L35" s="380"/>
      <c r="M35" s="380"/>
      <c r="N35" s="381"/>
      <c r="O35" s="50"/>
    </row>
    <row r="36" spans="1:15" x14ac:dyDescent="0.2">
      <c r="A36" s="26"/>
      <c r="B36" s="68"/>
      <c r="C36" s="85"/>
      <c r="D36" s="27"/>
      <c r="E36" s="39"/>
      <c r="F36" s="39"/>
      <c r="G36" s="39"/>
      <c r="H36" s="28"/>
      <c r="I36" s="68"/>
      <c r="J36" s="56"/>
      <c r="K36" s="379"/>
      <c r="L36" s="380"/>
      <c r="M36" s="380"/>
      <c r="N36" s="381"/>
      <c r="O36" s="50"/>
    </row>
    <row r="37" spans="1:15" x14ac:dyDescent="0.2">
      <c r="A37" s="26"/>
      <c r="B37" s="26"/>
      <c r="C37" s="86"/>
      <c r="D37" s="27"/>
      <c r="E37" s="39"/>
      <c r="F37" s="39"/>
      <c r="G37" s="39"/>
      <c r="H37" s="28"/>
      <c r="I37" s="68"/>
      <c r="J37" s="56"/>
      <c r="K37" s="379"/>
      <c r="L37" s="380"/>
      <c r="M37" s="380"/>
      <c r="N37" s="381"/>
      <c r="O37" s="50"/>
    </row>
    <row r="38" spans="1:15" x14ac:dyDescent="0.2">
      <c r="A38" s="26"/>
      <c r="B38" s="26"/>
      <c r="C38" s="26"/>
      <c r="D38" s="27"/>
      <c r="E38" s="39"/>
      <c r="F38" s="39"/>
      <c r="G38" s="39"/>
      <c r="H38" s="28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27"/>
      <c r="E39" s="39"/>
      <c r="F39" s="39"/>
      <c r="G39" s="39"/>
      <c r="H39" s="28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27"/>
      <c r="E40" s="39"/>
      <c r="F40" s="39"/>
      <c r="G40" s="39"/>
      <c r="H40" s="28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27"/>
      <c r="E42" s="39"/>
      <c r="F42" s="39"/>
      <c r="G42" s="39"/>
      <c r="H42" s="28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27"/>
      <c r="E43" s="39"/>
      <c r="F43" s="39"/>
      <c r="G43" s="39"/>
      <c r="H43" s="28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322720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>
        <v>322720</v>
      </c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76" t="s">
        <v>59</v>
      </c>
      <c r="B50" s="19" t="s">
        <v>9</v>
      </c>
      <c r="I50" s="19" t="s">
        <v>24</v>
      </c>
      <c r="K50" s="361">
        <f>SUM(K46)</f>
        <v>322720</v>
      </c>
      <c r="L50" s="361"/>
      <c r="M50" s="361"/>
      <c r="N50" s="361"/>
    </row>
    <row r="51" spans="1:14" ht="14.25" thickBot="1" x14ac:dyDescent="0.3">
      <c r="A51" s="2"/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1"/>
      <c r="B52" s="19" t="s">
        <v>29</v>
      </c>
      <c r="D52" s="18" t="s">
        <v>8</v>
      </c>
      <c r="I52" s="19" t="s">
        <v>11</v>
      </c>
      <c r="K52" s="363">
        <f>K48-K50</f>
        <v>0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0</v>
      </c>
      <c r="F54" s="42"/>
      <c r="G54" s="42"/>
    </row>
    <row r="55" spans="1:14" ht="13.5" thickBot="1" x14ac:dyDescent="0.25">
      <c r="D55" s="68">
        <v>410432</v>
      </c>
      <c r="E55" s="88">
        <f t="shared" si="0"/>
        <v>322720</v>
      </c>
      <c r="F55" s="42"/>
      <c r="G55" s="42"/>
    </row>
    <row r="56" spans="1:14" ht="14.25" thickBot="1" x14ac:dyDescent="0.3">
      <c r="D56" s="68">
        <v>410592</v>
      </c>
      <c r="E56" s="88">
        <f t="shared" si="0"/>
        <v>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410428</v>
      </c>
      <c r="E57" s="88">
        <f t="shared" si="0"/>
        <v>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410447</v>
      </c>
      <c r="E59" s="88">
        <f t="shared" si="0"/>
        <v>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>
        <v>410731</v>
      </c>
      <c r="E60" s="88">
        <f t="shared" si="0"/>
        <v>0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77">
        <f t="shared" si="0"/>
        <v>0</v>
      </c>
      <c r="F61" s="58" t="s">
        <v>40</v>
      </c>
      <c r="G61" s="42"/>
    </row>
    <row r="62" spans="1:14" ht="15" thickBot="1" x14ac:dyDescent="0.35">
      <c r="D62" s="35" t="s">
        <v>6</v>
      </c>
      <c r="E62" s="37">
        <f>SUM(E54:E61)</f>
        <v>322720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348" t="str">
        <f>D12</f>
        <v xml:space="preserve">Edgar Tembladera Peñaloza </v>
      </c>
      <c r="C67" s="349"/>
      <c r="D67" s="9"/>
      <c r="E67" s="7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7" t="s">
        <v>61</v>
      </c>
    </row>
    <row r="70" spans="2:15" ht="13.5" thickBot="1" x14ac:dyDescent="0.25">
      <c r="B70" s="54" t="s">
        <v>38</v>
      </c>
      <c r="D70" s="97">
        <v>4185</v>
      </c>
    </row>
    <row r="71" spans="2:15" ht="13.5" thickBot="1" x14ac:dyDescent="0.25">
      <c r="B71" s="54" t="s">
        <v>39</v>
      </c>
      <c r="D71" s="98" t="s">
        <v>60</v>
      </c>
    </row>
  </sheetData>
  <mergeCells count="47">
    <mergeCell ref="B67:C67"/>
    <mergeCell ref="K24:N24"/>
    <mergeCell ref="K25:N25"/>
    <mergeCell ref="K26:N26"/>
    <mergeCell ref="K27:N27"/>
    <mergeCell ref="K28:N28"/>
    <mergeCell ref="K29:N29"/>
    <mergeCell ref="K30:N30"/>
    <mergeCell ref="K41:N41"/>
    <mergeCell ref="K40:N40"/>
    <mergeCell ref="F66:I67"/>
    <mergeCell ref="K42:N42"/>
    <mergeCell ref="K46:N46"/>
    <mergeCell ref="B65:C65"/>
    <mergeCell ref="K45:N45"/>
    <mergeCell ref="K44:N44"/>
    <mergeCell ref="K43:N43"/>
    <mergeCell ref="F65:I65"/>
    <mergeCell ref="J65:O65"/>
    <mergeCell ref="D65:E65"/>
    <mergeCell ref="K48:N48"/>
    <mergeCell ref="K49:N49"/>
    <mergeCell ref="K50:N50"/>
    <mergeCell ref="K52:N52"/>
    <mergeCell ref="K39:N39"/>
    <mergeCell ref="K20:N20"/>
    <mergeCell ref="K37:N37"/>
    <mergeCell ref="K36:N36"/>
    <mergeCell ref="K35:N35"/>
    <mergeCell ref="K21:N21"/>
    <mergeCell ref="K22:N22"/>
    <mergeCell ref="K38:N38"/>
    <mergeCell ref="K23:N23"/>
    <mergeCell ref="C5:I5"/>
    <mergeCell ref="C6:I6"/>
    <mergeCell ref="K34:N34"/>
    <mergeCell ref="K33:N33"/>
    <mergeCell ref="K32:N32"/>
    <mergeCell ref="K31:N31"/>
    <mergeCell ref="K18:N18"/>
    <mergeCell ref="K19:N19"/>
    <mergeCell ref="L6:N6"/>
    <mergeCell ref="L7:N7"/>
    <mergeCell ref="L10:N10"/>
    <mergeCell ref="D19:H19"/>
    <mergeCell ref="B18:H18"/>
    <mergeCell ref="D12:N12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Q71"/>
  <sheetViews>
    <sheetView showGridLines="0" showZeros="0" workbookViewId="0">
      <selection activeCell="D33" sqref="D33:H33"/>
    </sheetView>
  </sheetViews>
  <sheetFormatPr baseColWidth="10" defaultRowHeight="12.75" x14ac:dyDescent="0.2"/>
  <cols>
    <col min="1" max="1" width="5" customWidth="1"/>
    <col min="2" max="2" width="13.42578125" customWidth="1"/>
    <col min="3" max="3" width="15.42578125" customWidth="1"/>
    <col min="4" max="4" width="13" customWidth="1"/>
    <col min="5" max="5" width="17.7109375" customWidth="1"/>
    <col min="6" max="8" width="4.7109375" customWidth="1"/>
    <col min="9" max="9" width="18.28515625" customWidth="1"/>
    <col min="10" max="10" width="11.28515625" customWidth="1"/>
    <col min="11" max="11" width="2.28515625" customWidth="1"/>
    <col min="12" max="13" width="3.7109375" customWidth="1"/>
    <col min="14" max="14" width="3.5703125" customWidth="1"/>
    <col min="15" max="15" width="0.85546875" hidden="1" customWidth="1"/>
    <col min="16" max="16" width="4.140625" customWidth="1"/>
    <col min="17" max="17" width="5" customWidth="1"/>
  </cols>
  <sheetData>
    <row r="5" spans="1:17" ht="19.5" thickBot="1" x14ac:dyDescent="0.35">
      <c r="C5" s="318" t="s">
        <v>17</v>
      </c>
      <c r="D5" s="318"/>
      <c r="E5" s="318"/>
      <c r="F5" s="318"/>
      <c r="G5" s="318"/>
      <c r="H5" s="318"/>
      <c r="I5" s="319"/>
      <c r="J5" s="12"/>
    </row>
    <row r="6" spans="1:17" ht="13.5" thickBot="1" x14ac:dyDescent="0.25">
      <c r="C6" s="320" t="s">
        <v>28</v>
      </c>
      <c r="D6" s="320"/>
      <c r="E6" s="320"/>
      <c r="F6" s="320"/>
      <c r="G6" s="320"/>
      <c r="H6" s="320"/>
      <c r="I6" s="320"/>
      <c r="J6" s="61" t="s">
        <v>14</v>
      </c>
      <c r="K6" s="44"/>
      <c r="L6" s="330" t="s">
        <v>37</v>
      </c>
      <c r="M6" s="331"/>
      <c r="N6" s="332"/>
      <c r="O6" s="12"/>
    </row>
    <row r="7" spans="1:17" ht="13.5" thickBot="1" x14ac:dyDescent="0.25">
      <c r="J7" s="5"/>
      <c r="K7" s="45"/>
      <c r="L7" s="333"/>
      <c r="M7" s="334"/>
      <c r="N7" s="335"/>
      <c r="O7" s="12"/>
    </row>
    <row r="8" spans="1:17" ht="13.5" thickBot="1" x14ac:dyDescent="0.25">
      <c r="K8" s="12"/>
      <c r="L8" s="12"/>
      <c r="M8" s="12"/>
      <c r="N8" s="12"/>
      <c r="O8" s="12"/>
    </row>
    <row r="9" spans="1:17" ht="15.75" thickBot="1" x14ac:dyDescent="0.35">
      <c r="D9" s="14"/>
      <c r="E9" s="3"/>
      <c r="F9" s="3"/>
      <c r="G9" s="3"/>
      <c r="H9" s="3"/>
      <c r="J9" s="59" t="s">
        <v>16</v>
      </c>
      <c r="K9" s="46"/>
      <c r="L9" s="62"/>
      <c r="M9" s="55" t="s">
        <v>7</v>
      </c>
      <c r="N9" s="49"/>
      <c r="O9" s="12"/>
    </row>
    <row r="10" spans="1:17" ht="14.25" thickBot="1" x14ac:dyDescent="0.3">
      <c r="D10" s="4"/>
      <c r="J10" s="1"/>
      <c r="K10" s="41"/>
      <c r="L10" s="336">
        <f ca="1">TODAY()</f>
        <v>43049</v>
      </c>
      <c r="M10" s="337"/>
      <c r="N10" s="338"/>
      <c r="O10" s="12"/>
    </row>
    <row r="11" spans="1:17" ht="13.5" thickBot="1" x14ac:dyDescent="0.25"/>
    <row r="12" spans="1:17" ht="14.25" thickBot="1" x14ac:dyDescent="0.3">
      <c r="A12" s="15" t="s">
        <v>0</v>
      </c>
      <c r="D12" s="399" t="s">
        <v>54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51"/>
    </row>
    <row r="13" spans="1:17" ht="6" customHeight="1" thickBot="1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thickBot="1" x14ac:dyDescent="0.35">
      <c r="A14" s="15" t="s">
        <v>15</v>
      </c>
      <c r="C14" s="76" t="s">
        <v>55</v>
      </c>
      <c r="E14" s="34" t="s">
        <v>18</v>
      </c>
      <c r="F14" s="89">
        <v>3521</v>
      </c>
      <c r="G14" s="90" t="s">
        <v>56</v>
      </c>
      <c r="H14" s="91">
        <v>41</v>
      </c>
      <c r="J14" s="15" t="s">
        <v>26</v>
      </c>
      <c r="K14" s="15"/>
    </row>
    <row r="15" spans="1:17" ht="14.25" thickBot="1" x14ac:dyDescent="0.3">
      <c r="J15" t="s">
        <v>25</v>
      </c>
      <c r="L15" s="78"/>
      <c r="M15" s="79"/>
      <c r="N15" s="82"/>
    </row>
    <row r="16" spans="1:17" ht="14.25" thickBot="1" x14ac:dyDescent="0.3">
      <c r="J16" t="s">
        <v>19</v>
      </c>
      <c r="L16" s="78"/>
      <c r="M16" s="79"/>
      <c r="N16" s="82"/>
    </row>
    <row r="17" spans="1:15" ht="13.5" thickBot="1" x14ac:dyDescent="0.25"/>
    <row r="18" spans="1:15" ht="15" thickBot="1" x14ac:dyDescent="0.35">
      <c r="A18" s="20"/>
      <c r="B18" s="327" t="s">
        <v>27</v>
      </c>
      <c r="C18" s="328"/>
      <c r="D18" s="328"/>
      <c r="E18" s="328"/>
      <c r="F18" s="328"/>
      <c r="G18" s="328"/>
      <c r="H18" s="329"/>
      <c r="I18" s="22" t="s">
        <v>23</v>
      </c>
      <c r="J18" s="23"/>
      <c r="K18" s="342" t="s">
        <v>32</v>
      </c>
      <c r="L18" s="343"/>
      <c r="M18" s="343"/>
      <c r="N18" s="344"/>
    </row>
    <row r="19" spans="1:15" ht="15" thickBot="1" x14ac:dyDescent="0.35">
      <c r="A19" s="21" t="s">
        <v>35</v>
      </c>
      <c r="B19" s="17" t="s">
        <v>1</v>
      </c>
      <c r="C19" s="22" t="s">
        <v>2</v>
      </c>
      <c r="D19" s="327" t="s">
        <v>3</v>
      </c>
      <c r="E19" s="328"/>
      <c r="F19" s="328"/>
      <c r="G19" s="328"/>
      <c r="H19" s="329"/>
      <c r="I19" s="23" t="s">
        <v>4</v>
      </c>
      <c r="J19" s="23"/>
      <c r="K19" s="324" t="s">
        <v>5</v>
      </c>
      <c r="L19" s="325"/>
      <c r="M19" s="325"/>
      <c r="N19" s="326"/>
    </row>
    <row r="20" spans="1:15" x14ac:dyDescent="0.2">
      <c r="A20" s="67">
        <v>1</v>
      </c>
      <c r="B20" s="67" t="s">
        <v>51</v>
      </c>
      <c r="C20" s="84">
        <v>40164</v>
      </c>
      <c r="D20" s="24" t="s">
        <v>53</v>
      </c>
      <c r="E20" s="38"/>
      <c r="F20" s="38"/>
      <c r="G20" s="38"/>
      <c r="H20" s="25"/>
      <c r="I20" s="67">
        <v>410447</v>
      </c>
      <c r="J20" s="56"/>
      <c r="K20" s="400">
        <v>20000</v>
      </c>
      <c r="L20" s="401"/>
      <c r="M20" s="401"/>
      <c r="N20" s="402"/>
      <c r="O20" s="50"/>
    </row>
    <row r="21" spans="1:15" x14ac:dyDescent="0.2">
      <c r="A21" s="68">
        <v>2</v>
      </c>
      <c r="B21" s="68" t="s">
        <v>51</v>
      </c>
      <c r="C21" s="85">
        <v>40164</v>
      </c>
      <c r="D21" s="27" t="s">
        <v>110</v>
      </c>
      <c r="E21" s="39"/>
      <c r="F21" s="39"/>
      <c r="G21" s="39"/>
      <c r="H21" s="28"/>
      <c r="I21" s="68">
        <v>410447</v>
      </c>
      <c r="J21" s="56"/>
      <c r="K21" s="379">
        <v>20000</v>
      </c>
      <c r="L21" s="380"/>
      <c r="M21" s="380"/>
      <c r="N21" s="381"/>
      <c r="O21" s="50"/>
    </row>
    <row r="22" spans="1:15" x14ac:dyDescent="0.2">
      <c r="A22" s="68">
        <v>3</v>
      </c>
      <c r="B22" s="68" t="s">
        <v>51</v>
      </c>
      <c r="C22" s="85">
        <v>40164</v>
      </c>
      <c r="D22" s="27" t="s">
        <v>52</v>
      </c>
      <c r="E22" s="39"/>
      <c r="F22" s="39"/>
      <c r="G22" s="39"/>
      <c r="H22" s="28"/>
      <c r="I22" s="68">
        <v>410447</v>
      </c>
      <c r="J22" s="56"/>
      <c r="K22" s="379">
        <v>20000</v>
      </c>
      <c r="L22" s="380"/>
      <c r="M22" s="380"/>
      <c r="N22" s="381"/>
      <c r="O22" s="50"/>
    </row>
    <row r="23" spans="1:15" x14ac:dyDescent="0.2">
      <c r="A23" s="68">
        <v>4</v>
      </c>
      <c r="B23" s="68" t="s">
        <v>51</v>
      </c>
      <c r="C23" s="85">
        <v>40164</v>
      </c>
      <c r="D23" s="27" t="s">
        <v>50</v>
      </c>
      <c r="E23" s="39"/>
      <c r="F23" s="39"/>
      <c r="G23" s="39"/>
      <c r="H23" s="28"/>
      <c r="I23" s="68">
        <v>410447</v>
      </c>
      <c r="J23" s="56"/>
      <c r="K23" s="379">
        <v>20000</v>
      </c>
      <c r="L23" s="380"/>
      <c r="M23" s="380"/>
      <c r="N23" s="381"/>
      <c r="O23" s="50"/>
    </row>
    <row r="24" spans="1:15" x14ac:dyDescent="0.2">
      <c r="A24" s="68">
        <v>5</v>
      </c>
      <c r="B24" s="68"/>
      <c r="C24" s="85"/>
      <c r="D24" s="27"/>
      <c r="E24" s="39"/>
      <c r="F24" s="39"/>
      <c r="G24" s="39"/>
      <c r="H24" s="28"/>
      <c r="I24" s="68"/>
      <c r="J24" s="56"/>
      <c r="K24" s="379"/>
      <c r="L24" s="380"/>
      <c r="M24" s="380"/>
      <c r="N24" s="381"/>
      <c r="O24" s="50"/>
    </row>
    <row r="25" spans="1:15" x14ac:dyDescent="0.2">
      <c r="A25" s="68">
        <v>6</v>
      </c>
      <c r="B25" s="68"/>
      <c r="C25" s="85"/>
      <c r="D25" s="27"/>
      <c r="E25" s="39"/>
      <c r="F25" s="39"/>
      <c r="G25" s="39"/>
      <c r="H25" s="28"/>
      <c r="I25" s="68"/>
      <c r="J25" s="56"/>
      <c r="K25" s="379"/>
      <c r="L25" s="380"/>
      <c r="M25" s="380"/>
      <c r="N25" s="381"/>
      <c r="O25" s="50"/>
    </row>
    <row r="26" spans="1:15" x14ac:dyDescent="0.2">
      <c r="A26" s="68">
        <v>7</v>
      </c>
      <c r="B26" s="68"/>
      <c r="C26" s="85"/>
      <c r="D26" s="27"/>
      <c r="E26" s="39"/>
      <c r="F26" s="39"/>
      <c r="G26" s="39"/>
      <c r="H26" s="28"/>
      <c r="I26" s="68"/>
      <c r="J26" s="56"/>
      <c r="K26" s="379"/>
      <c r="L26" s="380"/>
      <c r="M26" s="380"/>
      <c r="N26" s="381"/>
      <c r="O26" s="50"/>
    </row>
    <row r="27" spans="1:15" x14ac:dyDescent="0.2">
      <c r="A27" s="68"/>
      <c r="B27" s="68"/>
      <c r="C27" s="85"/>
      <c r="D27" s="27"/>
      <c r="E27" s="39"/>
      <c r="F27" s="39"/>
      <c r="G27" s="39"/>
      <c r="H27" s="28"/>
      <c r="I27" s="68"/>
      <c r="J27" s="56"/>
      <c r="K27" s="63"/>
      <c r="L27" s="64"/>
      <c r="M27" s="64"/>
      <c r="N27" s="65"/>
      <c r="O27" s="50"/>
    </row>
    <row r="28" spans="1:15" x14ac:dyDescent="0.2">
      <c r="A28" s="26"/>
      <c r="B28" s="26"/>
      <c r="C28" s="86"/>
      <c r="D28" s="27"/>
      <c r="E28" s="39"/>
      <c r="F28" s="39"/>
      <c r="G28" s="39"/>
      <c r="H28" s="28"/>
      <c r="I28" s="68"/>
      <c r="J28" s="56"/>
      <c r="K28" s="63"/>
      <c r="L28" s="64"/>
      <c r="M28" s="64"/>
      <c r="N28" s="65"/>
      <c r="O28" s="50"/>
    </row>
    <row r="29" spans="1:15" x14ac:dyDescent="0.2">
      <c r="A29" s="26"/>
      <c r="B29" s="26"/>
      <c r="C29" s="26"/>
      <c r="D29" s="27"/>
      <c r="E29" s="39"/>
      <c r="F29" s="39"/>
      <c r="G29" s="39"/>
      <c r="H29" s="28"/>
      <c r="I29" s="68"/>
      <c r="J29" s="56"/>
      <c r="K29" s="63"/>
      <c r="L29" s="64"/>
      <c r="M29" s="64"/>
      <c r="N29" s="65"/>
      <c r="O29" s="50"/>
    </row>
    <row r="30" spans="1:15" x14ac:dyDescent="0.2">
      <c r="A30" s="26"/>
      <c r="B30" s="26"/>
      <c r="C30" s="26"/>
      <c r="D30" s="27"/>
      <c r="E30" s="39"/>
      <c r="F30" s="39"/>
      <c r="G30" s="39"/>
      <c r="H30" s="28"/>
      <c r="I30" s="68"/>
      <c r="J30" s="56"/>
      <c r="K30" s="63"/>
      <c r="L30" s="64"/>
      <c r="M30" s="64"/>
      <c r="N30" s="65"/>
      <c r="O30" s="50"/>
    </row>
    <row r="31" spans="1:15" x14ac:dyDescent="0.2">
      <c r="A31" s="26"/>
      <c r="B31" s="26"/>
      <c r="C31" s="26"/>
      <c r="D31" s="27"/>
      <c r="E31" s="39"/>
      <c r="F31" s="39"/>
      <c r="G31" s="39"/>
      <c r="H31" s="28"/>
      <c r="I31" s="68"/>
      <c r="J31" s="56"/>
      <c r="K31" s="379"/>
      <c r="L31" s="380"/>
      <c r="M31" s="380"/>
      <c r="N31" s="381"/>
      <c r="O31" s="50"/>
    </row>
    <row r="32" spans="1:15" x14ac:dyDescent="0.2">
      <c r="A32" s="26"/>
      <c r="B32" s="26"/>
      <c r="C32" s="26"/>
      <c r="D32" s="27"/>
      <c r="E32" s="39"/>
      <c r="F32" s="39"/>
      <c r="G32" s="39"/>
      <c r="H32" s="28"/>
      <c r="I32" s="68"/>
      <c r="J32" s="56"/>
      <c r="K32" s="379"/>
      <c r="L32" s="380"/>
      <c r="M32" s="380"/>
      <c r="N32" s="381"/>
      <c r="O32" s="50"/>
    </row>
    <row r="33" spans="1:15" x14ac:dyDescent="0.2">
      <c r="A33" s="26"/>
      <c r="B33" s="26"/>
      <c r="C33" s="26"/>
      <c r="D33" s="403" t="s">
        <v>58</v>
      </c>
      <c r="E33" s="404"/>
      <c r="F33" s="404"/>
      <c r="G33" s="404"/>
      <c r="H33" s="405"/>
      <c r="I33" s="68"/>
      <c r="J33" s="56"/>
      <c r="K33" s="379"/>
      <c r="L33" s="380"/>
      <c r="M33" s="380"/>
      <c r="N33" s="381"/>
      <c r="O33" s="50"/>
    </row>
    <row r="34" spans="1:15" x14ac:dyDescent="0.2">
      <c r="A34" s="26"/>
      <c r="B34" s="26"/>
      <c r="C34" s="26"/>
      <c r="D34" s="27"/>
      <c r="E34" s="39"/>
      <c r="F34" s="39"/>
      <c r="G34" s="39"/>
      <c r="H34" s="28"/>
      <c r="I34" s="68"/>
      <c r="J34" s="56"/>
      <c r="K34" s="379"/>
      <c r="L34" s="380"/>
      <c r="M34" s="380"/>
      <c r="N34" s="381"/>
      <c r="O34" s="50"/>
    </row>
    <row r="35" spans="1:15" x14ac:dyDescent="0.2">
      <c r="A35" s="26"/>
      <c r="B35" s="26"/>
      <c r="C35" s="26"/>
      <c r="D35" s="27"/>
      <c r="E35" s="39"/>
      <c r="F35" s="39"/>
      <c r="G35" s="39"/>
      <c r="H35" s="28"/>
      <c r="I35" s="68"/>
      <c r="J35" s="56"/>
      <c r="K35" s="379"/>
      <c r="L35" s="380"/>
      <c r="M35" s="380"/>
      <c r="N35" s="381"/>
      <c r="O35" s="50"/>
    </row>
    <row r="36" spans="1:15" x14ac:dyDescent="0.2">
      <c r="A36" s="26"/>
      <c r="B36" s="26"/>
      <c r="C36" s="26"/>
      <c r="D36" s="27"/>
      <c r="E36" s="39"/>
      <c r="F36" s="39"/>
      <c r="G36" s="39"/>
      <c r="H36" s="28"/>
      <c r="I36" s="68"/>
      <c r="J36" s="56"/>
      <c r="K36" s="379"/>
      <c r="L36" s="380"/>
      <c r="M36" s="380"/>
      <c r="N36" s="381"/>
      <c r="O36" s="50"/>
    </row>
    <row r="37" spans="1:15" x14ac:dyDescent="0.2">
      <c r="A37" s="26"/>
      <c r="B37" s="26"/>
      <c r="C37" s="26"/>
      <c r="D37" s="27"/>
      <c r="E37" s="39"/>
      <c r="F37" s="39"/>
      <c r="G37" s="39"/>
      <c r="H37" s="28"/>
      <c r="I37" s="68"/>
      <c r="J37" s="56"/>
      <c r="K37" s="379"/>
      <c r="L37" s="380"/>
      <c r="M37" s="380"/>
      <c r="N37" s="381"/>
      <c r="O37" s="50"/>
    </row>
    <row r="38" spans="1:15" x14ac:dyDescent="0.2">
      <c r="A38" s="26"/>
      <c r="B38" s="26"/>
      <c r="C38" s="26"/>
      <c r="D38" s="27"/>
      <c r="E38" s="39"/>
      <c r="F38" s="39"/>
      <c r="G38" s="39"/>
      <c r="H38" s="28"/>
      <c r="I38" s="68"/>
      <c r="J38" s="56"/>
      <c r="K38" s="379"/>
      <c r="L38" s="380"/>
      <c r="M38" s="380"/>
      <c r="N38" s="381"/>
      <c r="O38" s="50"/>
    </row>
    <row r="39" spans="1:15" x14ac:dyDescent="0.2">
      <c r="A39" s="26"/>
      <c r="B39" s="26"/>
      <c r="C39" s="26"/>
      <c r="D39" s="27"/>
      <c r="E39" s="39"/>
      <c r="F39" s="39"/>
      <c r="G39" s="39"/>
      <c r="H39" s="28"/>
      <c r="I39" s="68"/>
      <c r="J39" s="56"/>
      <c r="K39" s="379"/>
      <c r="L39" s="380"/>
      <c r="M39" s="380"/>
      <c r="N39" s="381"/>
      <c r="O39" s="50"/>
    </row>
    <row r="40" spans="1:15" x14ac:dyDescent="0.2">
      <c r="A40" s="26"/>
      <c r="B40" s="26"/>
      <c r="C40" s="26"/>
      <c r="D40" s="27"/>
      <c r="E40" s="39"/>
      <c r="F40" s="39"/>
      <c r="G40" s="39"/>
      <c r="H40" s="28"/>
      <c r="I40" s="68"/>
      <c r="J40" s="56"/>
      <c r="K40" s="379"/>
      <c r="L40" s="380"/>
      <c r="M40" s="380"/>
      <c r="N40" s="381"/>
      <c r="O40" s="50"/>
    </row>
    <row r="41" spans="1:15" x14ac:dyDescent="0.2">
      <c r="A41" s="26"/>
      <c r="B41" s="26"/>
      <c r="C41" s="26"/>
      <c r="D41" s="27"/>
      <c r="E41" s="39"/>
      <c r="F41" s="39"/>
      <c r="G41" s="39"/>
      <c r="H41" s="28"/>
      <c r="I41" s="68"/>
      <c r="J41" s="56"/>
      <c r="K41" s="379"/>
      <c r="L41" s="380"/>
      <c r="M41" s="380"/>
      <c r="N41" s="381"/>
      <c r="O41" s="50"/>
    </row>
    <row r="42" spans="1:15" x14ac:dyDescent="0.2">
      <c r="A42" s="26"/>
      <c r="B42" s="26"/>
      <c r="C42" s="26"/>
      <c r="D42" s="27"/>
      <c r="E42" s="39"/>
      <c r="F42" s="39"/>
      <c r="G42" s="39"/>
      <c r="H42" s="28"/>
      <c r="I42" s="68"/>
      <c r="J42" s="56"/>
      <c r="K42" s="379"/>
      <c r="L42" s="380"/>
      <c r="M42" s="380"/>
      <c r="N42" s="381"/>
      <c r="O42" s="50"/>
    </row>
    <row r="43" spans="1:15" x14ac:dyDescent="0.2">
      <c r="A43" s="26"/>
      <c r="B43" s="26"/>
      <c r="C43" s="26"/>
      <c r="D43" s="27"/>
      <c r="E43" s="39"/>
      <c r="F43" s="39"/>
      <c r="G43" s="39"/>
      <c r="H43" s="28"/>
      <c r="I43" s="68"/>
      <c r="J43" s="56"/>
      <c r="K43" s="379"/>
      <c r="L43" s="380"/>
      <c r="M43" s="380"/>
      <c r="N43" s="381"/>
      <c r="O43" s="50"/>
    </row>
    <row r="44" spans="1:15" x14ac:dyDescent="0.2">
      <c r="A44" s="26"/>
      <c r="B44" s="26"/>
      <c r="C44" s="26"/>
      <c r="D44" s="27"/>
      <c r="E44" s="39"/>
      <c r="F44" s="39"/>
      <c r="G44" s="39"/>
      <c r="H44" s="28"/>
      <c r="I44" s="68"/>
      <c r="J44" s="56"/>
      <c r="K44" s="379"/>
      <c r="L44" s="380"/>
      <c r="M44" s="380"/>
      <c r="N44" s="381"/>
      <c r="O44" s="50"/>
    </row>
    <row r="45" spans="1:15" ht="13.5" thickBot="1" x14ac:dyDescent="0.25">
      <c r="A45" s="29"/>
      <c r="B45" s="29"/>
      <c r="C45" s="29"/>
      <c r="D45" s="30"/>
      <c r="E45" s="40"/>
      <c r="F45" s="40"/>
      <c r="G45" s="40"/>
      <c r="H45" s="31"/>
      <c r="I45" s="69"/>
      <c r="J45" s="56"/>
      <c r="K45" s="389"/>
      <c r="L45" s="390"/>
      <c r="M45" s="390"/>
      <c r="N45" s="391"/>
      <c r="O45" s="50"/>
    </row>
    <row r="46" spans="1:15" ht="15.75" thickBot="1" x14ac:dyDescent="0.35">
      <c r="A46" s="10"/>
      <c r="B46" s="10"/>
      <c r="C46" s="11"/>
      <c r="D46" s="11"/>
      <c r="E46" s="11"/>
      <c r="F46" s="11"/>
      <c r="G46" s="11"/>
      <c r="H46" s="32"/>
      <c r="I46" s="57" t="s">
        <v>6</v>
      </c>
      <c r="J46" s="56">
        <f>SUM(J20:J45)</f>
        <v>0</v>
      </c>
      <c r="K46" s="364">
        <f>SUM(K20:N45)</f>
        <v>80000</v>
      </c>
      <c r="L46" s="365"/>
      <c r="M46" s="365"/>
      <c r="N46" s="366"/>
      <c r="O46" s="50">
        <f>SUM(O20:O45)</f>
        <v>0</v>
      </c>
    </row>
    <row r="48" spans="1:15" ht="13.5" x14ac:dyDescent="0.25">
      <c r="B48" s="19"/>
      <c r="I48" s="19" t="s">
        <v>36</v>
      </c>
      <c r="K48" s="361"/>
      <c r="L48" s="361"/>
      <c r="M48" s="361"/>
      <c r="N48" s="361"/>
    </row>
    <row r="49" spans="1:14" ht="14.25" thickBot="1" x14ac:dyDescent="0.3">
      <c r="I49" s="19" t="s">
        <v>10</v>
      </c>
      <c r="K49" s="362"/>
      <c r="L49" s="362"/>
      <c r="M49" s="362"/>
      <c r="N49" s="362"/>
    </row>
    <row r="50" spans="1:14" ht="14.25" thickBot="1" x14ac:dyDescent="0.3">
      <c r="A50" s="2"/>
      <c r="B50" s="19" t="s">
        <v>9</v>
      </c>
      <c r="I50" s="19" t="s">
        <v>24</v>
      </c>
      <c r="K50" s="361">
        <f>SUM(K46)</f>
        <v>80000</v>
      </c>
      <c r="L50" s="361"/>
      <c r="M50" s="361"/>
      <c r="N50" s="361"/>
    </row>
    <row r="51" spans="1:14" ht="14.25" thickBot="1" x14ac:dyDescent="0.3">
      <c r="A51" s="2"/>
      <c r="B51" s="19" t="s">
        <v>34</v>
      </c>
      <c r="I51" s="33"/>
      <c r="K51" s="52"/>
      <c r="L51" s="53"/>
      <c r="M51" s="53"/>
      <c r="N51" s="53"/>
    </row>
    <row r="52" spans="1:14" ht="15" thickBot="1" x14ac:dyDescent="0.35">
      <c r="A52" s="92" t="s">
        <v>59</v>
      </c>
      <c r="B52" s="19" t="s">
        <v>29</v>
      </c>
      <c r="D52" s="18" t="s">
        <v>8</v>
      </c>
      <c r="I52" s="19" t="s">
        <v>11</v>
      </c>
      <c r="K52" s="363">
        <f>K48-K50</f>
        <v>-80000</v>
      </c>
      <c r="L52" s="363"/>
      <c r="M52" s="363"/>
      <c r="N52" s="363"/>
    </row>
    <row r="53" spans="1:14" ht="15" thickBot="1" x14ac:dyDescent="0.35">
      <c r="D53" s="35" t="s">
        <v>12</v>
      </c>
      <c r="E53" s="36" t="s">
        <v>13</v>
      </c>
      <c r="F53" s="16"/>
      <c r="G53" s="16"/>
    </row>
    <row r="54" spans="1:14" x14ac:dyDescent="0.2">
      <c r="D54" s="67">
        <v>410421</v>
      </c>
      <c r="E54" s="87">
        <f t="shared" ref="E54:E61" si="0">SUMIF($I$20:$I$45,D54,$K$20:$O$45)</f>
        <v>0</v>
      </c>
      <c r="F54" s="42"/>
      <c r="G54" s="42"/>
    </row>
    <row r="55" spans="1:14" ht="13.5" thickBot="1" x14ac:dyDescent="0.25">
      <c r="D55" s="68">
        <v>410422</v>
      </c>
      <c r="E55" s="88">
        <f t="shared" si="0"/>
        <v>0</v>
      </c>
      <c r="F55" s="42"/>
      <c r="G55" s="42"/>
    </row>
    <row r="56" spans="1:14" ht="14.25" thickBot="1" x14ac:dyDescent="0.3">
      <c r="D56" s="68">
        <v>410423</v>
      </c>
      <c r="E56" s="88">
        <f t="shared" si="0"/>
        <v>0</v>
      </c>
      <c r="F56" s="42"/>
      <c r="G56" s="42"/>
      <c r="H56" s="76" t="s">
        <v>62</v>
      </c>
      <c r="I56" s="19" t="s">
        <v>20</v>
      </c>
      <c r="J56" s="19"/>
      <c r="K56" s="19"/>
      <c r="L56" s="19"/>
      <c r="M56" s="19"/>
      <c r="N56" s="19"/>
    </row>
    <row r="57" spans="1:14" ht="14.25" thickBot="1" x14ac:dyDescent="0.3">
      <c r="D57" s="68">
        <v>410446</v>
      </c>
      <c r="E57" s="88">
        <f t="shared" si="0"/>
        <v>0</v>
      </c>
      <c r="F57" s="42"/>
      <c r="G57" s="42"/>
      <c r="H57" s="2"/>
      <c r="I57" s="19" t="s">
        <v>21</v>
      </c>
      <c r="J57" s="19"/>
      <c r="K57" s="19"/>
      <c r="L57" s="19"/>
      <c r="M57" s="19"/>
      <c r="N57" s="19"/>
    </row>
    <row r="58" spans="1:14" ht="14.25" thickBot="1" x14ac:dyDescent="0.3">
      <c r="D58" s="68">
        <v>410427</v>
      </c>
      <c r="E58" s="88">
        <f t="shared" si="0"/>
        <v>0</v>
      </c>
      <c r="F58" s="42"/>
      <c r="G58" s="42"/>
      <c r="H58" s="1"/>
      <c r="I58" s="19" t="s">
        <v>22</v>
      </c>
      <c r="J58" s="19"/>
      <c r="K58" s="19"/>
      <c r="L58" s="19"/>
      <c r="M58" s="19"/>
      <c r="N58" s="19"/>
    </row>
    <row r="59" spans="1:14" ht="13.5" x14ac:dyDescent="0.25">
      <c r="D59" s="68">
        <v>410447</v>
      </c>
      <c r="E59" s="88">
        <f t="shared" si="0"/>
        <v>80000</v>
      </c>
      <c r="F59" s="42"/>
      <c r="G59" s="42"/>
      <c r="H59" s="12"/>
      <c r="I59" s="19"/>
      <c r="J59" s="19"/>
      <c r="K59" s="19"/>
      <c r="L59" s="19"/>
      <c r="M59" s="19"/>
      <c r="N59" s="19"/>
    </row>
    <row r="60" spans="1:14" ht="13.5" x14ac:dyDescent="0.25">
      <c r="D60" s="68"/>
      <c r="E60" s="88">
        <f t="shared" si="0"/>
        <v>0</v>
      </c>
      <c r="F60" s="42"/>
      <c r="G60" s="42"/>
      <c r="H60" s="12"/>
      <c r="I60" s="19"/>
      <c r="J60" s="19"/>
      <c r="K60" s="19"/>
      <c r="L60" s="19"/>
      <c r="M60" s="19"/>
      <c r="N60" s="19"/>
    </row>
    <row r="61" spans="1:14" ht="13.5" thickBot="1" x14ac:dyDescent="0.25">
      <c r="D61" s="60">
        <v>110510</v>
      </c>
      <c r="E61" s="77">
        <f t="shared" si="0"/>
        <v>0</v>
      </c>
      <c r="F61" s="58" t="s">
        <v>40</v>
      </c>
      <c r="G61" s="42"/>
    </row>
    <row r="62" spans="1:14" ht="15" thickBot="1" x14ac:dyDescent="0.35">
      <c r="D62" s="35" t="s">
        <v>6</v>
      </c>
      <c r="E62" s="37">
        <f>SUM(E54:E61)</f>
        <v>80000</v>
      </c>
      <c r="F62" s="42"/>
      <c r="G62" s="43"/>
    </row>
    <row r="63" spans="1:14" x14ac:dyDescent="0.2">
      <c r="D63" s="12"/>
      <c r="E63" s="12"/>
      <c r="F63" s="12"/>
      <c r="G63" s="12"/>
    </row>
    <row r="64" spans="1:14" ht="13.5" thickBot="1" x14ac:dyDescent="0.25"/>
    <row r="65" spans="2:15" ht="14.25" thickBot="1" x14ac:dyDescent="0.3">
      <c r="B65" s="350" t="s">
        <v>30</v>
      </c>
      <c r="C65" s="351"/>
      <c r="D65" s="350" t="s">
        <v>31</v>
      </c>
      <c r="E65" s="351"/>
      <c r="F65" s="350" t="s">
        <v>49</v>
      </c>
      <c r="G65" s="352"/>
      <c r="H65" s="352"/>
      <c r="I65" s="351"/>
      <c r="J65" s="353"/>
      <c r="K65" s="354"/>
      <c r="L65" s="354"/>
      <c r="M65" s="354"/>
      <c r="N65" s="354"/>
      <c r="O65" s="354"/>
    </row>
    <row r="66" spans="2:15" x14ac:dyDescent="0.2">
      <c r="B66" s="8"/>
      <c r="C66" s="6"/>
      <c r="D66" s="8"/>
      <c r="E66" s="6"/>
      <c r="F66" s="355"/>
      <c r="G66" s="356"/>
      <c r="H66" s="356"/>
      <c r="I66" s="357"/>
      <c r="J66" s="41"/>
      <c r="K66" s="12"/>
      <c r="L66" s="12"/>
      <c r="M66" s="12"/>
      <c r="N66" s="12"/>
      <c r="O66" s="12"/>
    </row>
    <row r="67" spans="2:15" ht="13.5" thickBot="1" x14ac:dyDescent="0.25">
      <c r="B67" s="348" t="str">
        <f>D12</f>
        <v>SOLEDAD ELIZABETH MEZA REYES</v>
      </c>
      <c r="C67" s="349"/>
      <c r="D67" s="348" t="s">
        <v>68</v>
      </c>
      <c r="E67" s="349"/>
      <c r="F67" s="358"/>
      <c r="G67" s="359"/>
      <c r="H67" s="359"/>
      <c r="I67" s="360"/>
      <c r="J67" s="41"/>
      <c r="K67" s="12"/>
      <c r="L67" s="12"/>
      <c r="M67" s="12"/>
      <c r="N67" s="12"/>
      <c r="O67" s="12"/>
    </row>
    <row r="68" spans="2:15" ht="13.5" thickBot="1" x14ac:dyDescent="0.25"/>
    <row r="69" spans="2:15" ht="13.5" thickBot="1" x14ac:dyDescent="0.25">
      <c r="B69" s="54" t="s">
        <v>33</v>
      </c>
      <c r="D69" s="93" t="s">
        <v>61</v>
      </c>
    </row>
    <row r="70" spans="2:15" ht="13.5" thickBot="1" x14ac:dyDescent="0.25">
      <c r="B70" s="54" t="s">
        <v>38</v>
      </c>
      <c r="D70" s="93">
        <v>4185</v>
      </c>
    </row>
    <row r="71" spans="2:15" ht="13.5" thickBot="1" x14ac:dyDescent="0.25">
      <c r="B71" s="54" t="s">
        <v>39</v>
      </c>
      <c r="D71" s="94" t="s">
        <v>60</v>
      </c>
    </row>
  </sheetData>
  <mergeCells count="45">
    <mergeCell ref="K39:N39"/>
    <mergeCell ref="K26:N26"/>
    <mergeCell ref="K20:N20"/>
    <mergeCell ref="K24:N24"/>
    <mergeCell ref="K25:N25"/>
    <mergeCell ref="K23:N23"/>
    <mergeCell ref="K38:N38"/>
    <mergeCell ref="K40:N40"/>
    <mergeCell ref="C5:I5"/>
    <mergeCell ref="C6:I6"/>
    <mergeCell ref="K34:N34"/>
    <mergeCell ref="K33:N33"/>
    <mergeCell ref="K32:N32"/>
    <mergeCell ref="D12:N12"/>
    <mergeCell ref="L6:N6"/>
    <mergeCell ref="L7:N7"/>
    <mergeCell ref="L10:N10"/>
    <mergeCell ref="D19:H19"/>
    <mergeCell ref="B18:H18"/>
    <mergeCell ref="K18:N18"/>
    <mergeCell ref="K19:N19"/>
    <mergeCell ref="K21:N21"/>
    <mergeCell ref="K22:N22"/>
    <mergeCell ref="F66:I67"/>
    <mergeCell ref="K46:N46"/>
    <mergeCell ref="D67:E67"/>
    <mergeCell ref="F65:I65"/>
    <mergeCell ref="J65:O65"/>
    <mergeCell ref="D65:E65"/>
    <mergeCell ref="B67:C67"/>
    <mergeCell ref="B65:C65"/>
    <mergeCell ref="K31:N31"/>
    <mergeCell ref="K37:N37"/>
    <mergeCell ref="K36:N36"/>
    <mergeCell ref="K52:N52"/>
    <mergeCell ref="K44:N44"/>
    <mergeCell ref="K45:N45"/>
    <mergeCell ref="K48:N48"/>
    <mergeCell ref="K35:N35"/>
    <mergeCell ref="K43:N43"/>
    <mergeCell ref="K42:N42"/>
    <mergeCell ref="K49:N49"/>
    <mergeCell ref="K50:N50"/>
    <mergeCell ref="K41:N41"/>
    <mergeCell ref="D33:H33"/>
  </mergeCells>
  <phoneticPr fontId="3" type="noConversion"/>
  <hyperlinks>
    <hyperlink ref="D71" r:id="rId1"/>
  </hyperlinks>
  <printOptions horizontalCentered="1" verticalCentered="1"/>
  <pageMargins left="0.64" right="0.39370078740157483" top="0.97" bottom="0.33" header="0.31496062992125984" footer="0"/>
  <pageSetup paperSize="121" scale="79" orientation="portrait" r:id="rId2"/>
  <headerFooter alignWithMargins="0">
    <oddHeader>&amp;C&amp;G
&amp;"Garamond,Normal"&amp;16Pontificia Universidad Católica de Chile&amp;10
Dirección de Presupuesto y Asuntos Financieros/Dirección de Finanzas</oddHeader>
  </headerFooter>
  <drawing r:id="rId3"/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Formulario</vt:lpstr>
      <vt:lpstr>Fondos por Rendir (2)</vt:lpstr>
      <vt:lpstr>Anexo de Facturas</vt:lpstr>
      <vt:lpstr>FONDO SOLE</vt:lpstr>
      <vt:lpstr>Anexo (4)</vt:lpstr>
      <vt:lpstr>Anexo (3)</vt:lpstr>
      <vt:lpstr>Reembolso (2)</vt:lpstr>
      <vt:lpstr>Fondo Edgar</vt:lpstr>
      <vt:lpstr>Reemb Diarios</vt:lpstr>
      <vt:lpstr>Reemb Diarios (2)</vt:lpstr>
      <vt:lpstr>JCM</vt:lpstr>
      <vt:lpstr>JR</vt:lpstr>
      <vt:lpstr>AO</vt:lpstr>
      <vt:lpstr>JDR</vt:lpstr>
      <vt:lpstr>CVC</vt:lpstr>
      <vt:lpstr>Anexo de Facturas (2)</vt:lpstr>
      <vt:lpstr>AO!Área_de_impresión</vt:lpstr>
      <vt:lpstr>CVC!Área_de_impresión</vt:lpstr>
      <vt:lpstr>'Fondo Edgar'!Área_de_impresión</vt:lpstr>
      <vt:lpstr>'FONDO SOLE'!Área_de_impresión</vt:lpstr>
      <vt:lpstr>'Fondos por Rendir (2)'!Área_de_impresión</vt:lpstr>
      <vt:lpstr>Formulario!Área_de_impresión</vt:lpstr>
      <vt:lpstr>JCM!Área_de_impresión</vt:lpstr>
      <vt:lpstr>JDR!Área_de_impresión</vt:lpstr>
      <vt:lpstr>JR!Área_de_impresión</vt:lpstr>
      <vt:lpstr>'Reemb Diarios'!Área_de_impresión</vt:lpstr>
      <vt:lpstr>'Reemb Diarios (2)'!Área_de_impresión</vt:lpstr>
      <vt:lpstr>'Reembolso (2)'!Área_de_impresión</vt:lpstr>
    </vt:vector>
  </TitlesOfParts>
  <Company>Dirección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Sara Jurado Allende</cp:lastModifiedBy>
  <cp:lastPrinted>2016-10-24T16:02:08Z</cp:lastPrinted>
  <dcterms:created xsi:type="dcterms:W3CDTF">2007-11-07T20:43:02Z</dcterms:created>
  <dcterms:modified xsi:type="dcterms:W3CDTF">2017-11-10T14:09:42Z</dcterms:modified>
</cp:coreProperties>
</file>